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0" tabRatio="492" activeTab="0"/>
  </bookViews>
  <sheets>
    <sheet name="113電信費" sheetId="1" r:id="rId1"/>
    <sheet name="112用油" sheetId="2" r:id="rId2"/>
    <sheet name="112電信費 " sheetId="3" r:id="rId3"/>
    <sheet name="112水" sheetId="4" r:id="rId4"/>
    <sheet name="112電" sheetId="5" r:id="rId5"/>
    <sheet name="111電信費 " sheetId="6" r:id="rId6"/>
    <sheet name="111用油" sheetId="7" r:id="rId7"/>
    <sheet name="111水" sheetId="8" r:id="rId8"/>
    <sheet name="111電" sheetId="9" r:id="rId9"/>
    <sheet name="110電信費" sheetId="10" r:id="rId10"/>
    <sheet name="110用油" sheetId="11" r:id="rId11"/>
    <sheet name="110電" sheetId="12" r:id="rId12"/>
    <sheet name="110水" sheetId="13" r:id="rId13"/>
    <sheet name="109用電資料 " sheetId="14" r:id="rId14"/>
    <sheet name="109用水資料" sheetId="15" r:id="rId15"/>
    <sheet name="109電信費" sheetId="16" r:id="rId16"/>
    <sheet name="109用油資料 " sheetId="17" r:id="rId17"/>
    <sheet name="108用電資料 " sheetId="18" r:id="rId18"/>
    <sheet name="108用水資料" sheetId="19" r:id="rId19"/>
    <sheet name="108電信費" sheetId="20" r:id="rId20"/>
    <sheet name="108用油資料" sheetId="21" r:id="rId21"/>
    <sheet name="107用電資料 " sheetId="22" r:id="rId22"/>
    <sheet name="107用水資料" sheetId="23" r:id="rId23"/>
    <sheet name="107用油資料" sheetId="24" r:id="rId24"/>
    <sheet name="107電信費" sheetId="25" r:id="rId25"/>
    <sheet name="106用電資料 " sheetId="26" r:id="rId26"/>
    <sheet name="106用水資料 " sheetId="27" r:id="rId27"/>
    <sheet name="106用油資料 " sheetId="28" r:id="rId28"/>
    <sheet name="106電信費" sheetId="29" r:id="rId29"/>
    <sheet name="105用電資料" sheetId="30" r:id="rId30"/>
    <sheet name="105用水資料" sheetId="31" r:id="rId31"/>
    <sheet name="105用油資料" sheetId="32" r:id="rId32"/>
    <sheet name="105電信費" sheetId="33" r:id="rId33"/>
    <sheet name="104用電資料" sheetId="34" r:id="rId34"/>
    <sheet name="104用水資料" sheetId="35" r:id="rId35"/>
    <sheet name="104電信費" sheetId="36" r:id="rId36"/>
    <sheet name="104用油資料" sheetId="37" r:id="rId37"/>
    <sheet name="103用電資料" sheetId="38" r:id="rId38"/>
    <sheet name="103用水資料" sheetId="39" r:id="rId39"/>
    <sheet name="103電信費" sheetId="40" r:id="rId40"/>
    <sheet name="103用油資料" sheetId="41" r:id="rId41"/>
    <sheet name="102用電資料" sheetId="42" r:id="rId42"/>
    <sheet name="102用水資料" sheetId="43" r:id="rId43"/>
    <sheet name="102電信費" sheetId="44" r:id="rId44"/>
    <sheet name="102用油資料" sheetId="45" r:id="rId45"/>
    <sheet name="101用電資料" sheetId="46" r:id="rId46"/>
    <sheet name="101用水資料" sheetId="47" r:id="rId47"/>
    <sheet name="101電信費" sheetId="48" r:id="rId48"/>
    <sheet name="101用油資料" sheetId="49" r:id="rId49"/>
    <sheet name="100用電資料" sheetId="50" r:id="rId50"/>
    <sheet name="100用水資料" sheetId="51" r:id="rId51"/>
    <sheet name="100電信費" sheetId="52" r:id="rId52"/>
    <sheet name="100用油資料" sheetId="53" r:id="rId53"/>
    <sheet name="99用電資料" sheetId="54" r:id="rId54"/>
    <sheet name="99用水資料" sheetId="55" r:id="rId55"/>
    <sheet name="99電信費" sheetId="56" r:id="rId56"/>
    <sheet name="99用油資料" sheetId="57" r:id="rId57"/>
    <sheet name="98用電資料" sheetId="58" r:id="rId58"/>
    <sheet name="98用水資料" sheetId="59" r:id="rId59"/>
    <sheet name="98電信費" sheetId="60" r:id="rId60"/>
    <sheet name="98用油資料" sheetId="61" r:id="rId61"/>
    <sheet name="97用電資料" sheetId="62" r:id="rId62"/>
    <sheet name="97用水資料" sheetId="63" r:id="rId63"/>
    <sheet name="97電信費" sheetId="64" r:id="rId64"/>
    <sheet name="97用油資料" sheetId="65" r:id="rId65"/>
    <sheet name="96用電資料" sheetId="66" r:id="rId66"/>
    <sheet name="96用水資料" sheetId="67" r:id="rId67"/>
    <sheet name="96電信費" sheetId="68" r:id="rId68"/>
    <sheet name="96用油資料" sheetId="69" r:id="rId69"/>
    <sheet name="95用電資料" sheetId="70" r:id="rId70"/>
    <sheet name="95用水資料" sheetId="71" r:id="rId71"/>
    <sheet name="95用油資料" sheetId="72" r:id="rId72"/>
    <sheet name="95電信費" sheetId="73" r:id="rId73"/>
  </sheets>
  <definedNames>
    <definedName name="_xlnm.Print_Area" localSheetId="50">'100用水資料'!$A$1:$M$17</definedName>
    <definedName name="_xlnm.Print_Area" localSheetId="52">'100用油資料'!$A$1:$G$17</definedName>
    <definedName name="_xlnm.Print_Area" localSheetId="49">'100用電資料'!$A$1:$Q$21</definedName>
    <definedName name="_xlnm.Print_Area" localSheetId="51">'100電信費'!$A$1:$I$18</definedName>
    <definedName name="_xlnm.Print_Area" localSheetId="46">'101用水資料'!$A$1:$O$17</definedName>
    <definedName name="_xlnm.Print_Area" localSheetId="48">'101用油資料'!$A$1:$G$17</definedName>
    <definedName name="_xlnm.Print_Area" localSheetId="45">'101用電資料'!$A$1:$Q$21</definedName>
    <definedName name="_xlnm.Print_Area" localSheetId="47">'101電信費'!$A$1:$I$18</definedName>
    <definedName name="_xlnm.Print_Area" localSheetId="42">'102用水資料'!$A$1:$O$17</definedName>
    <definedName name="_xlnm.Print_Area" localSheetId="44">'102用油資料'!$A$1:$G$17</definedName>
    <definedName name="_xlnm.Print_Area" localSheetId="43">'102電信費'!$A$1:$I$18</definedName>
    <definedName name="_xlnm.Print_Area" localSheetId="38">'103用水資料'!$A$1:$O$17</definedName>
    <definedName name="_xlnm.Print_Area" localSheetId="40">'103用油資料'!$A$1:$G$17</definedName>
    <definedName name="_xlnm.Print_Area" localSheetId="39">'103電信費'!$A$1:$I$18</definedName>
    <definedName name="_xlnm.Print_Area" localSheetId="34">'104用水資料'!$A$1:$U$17</definedName>
    <definedName name="_xlnm.Print_Area" localSheetId="36">'104用油資料'!$A$1:$G$17</definedName>
    <definedName name="_xlnm.Print_Area" localSheetId="35">'104電信費'!$A$1:$I$18</definedName>
    <definedName name="_xlnm.Print_Area" localSheetId="30">'105用水資料'!$A$1:$U$17</definedName>
    <definedName name="_xlnm.Print_Area" localSheetId="31">'105用油資料'!$A$1:$G$17</definedName>
    <definedName name="_xlnm.Print_Area" localSheetId="32">'105電信費'!$A$1:$I$18</definedName>
    <definedName name="_xlnm.Print_Area" localSheetId="26">'106用水資料 '!$A$1:$U$17</definedName>
    <definedName name="_xlnm.Print_Area" localSheetId="27">'106用油資料 '!$A$1:$G$17</definedName>
    <definedName name="_xlnm.Print_Area" localSheetId="28">'106電信費'!$A$1:$I$18</definedName>
    <definedName name="_xlnm.Print_Area" localSheetId="22">'107用水資料'!$A$1:$W$17</definedName>
    <definedName name="_xlnm.Print_Area" localSheetId="23">'107用油資料'!$A$1:$G$17</definedName>
    <definedName name="_xlnm.Print_Area" localSheetId="24">'107電信費'!$A$1:$I$18</definedName>
    <definedName name="_xlnm.Print_Area" localSheetId="20">'108用油資料'!$A$1:$G$17</definedName>
    <definedName name="_xlnm.Print_Area" localSheetId="19">'108電信費'!$A$1:$I$18</definedName>
    <definedName name="_xlnm.Print_Area" localSheetId="16">'109用油資料 '!$A$1:$G$17</definedName>
    <definedName name="_xlnm.Print_Area" localSheetId="15">'109電信費'!$A$1:$I$18</definedName>
    <definedName name="_xlnm.Print_Area" localSheetId="10">'110用油'!$A$1:$G$17</definedName>
    <definedName name="_xlnm.Print_Area" localSheetId="9">'110電信費'!$A$1:$I$18</definedName>
    <definedName name="_xlnm.Print_Area" localSheetId="5">'111電信費 '!$A$1:$I$18</definedName>
    <definedName name="_xlnm.Print_Area" localSheetId="2">'112電信費 '!$A$1:$I$18</definedName>
    <definedName name="_xlnm.Print_Area" localSheetId="0">'113電信費'!$A$1:$I$18</definedName>
    <definedName name="_xlnm.Print_Area" localSheetId="70">'95用水資料'!$A$1:$K$17</definedName>
    <definedName name="_xlnm.Print_Area" localSheetId="71">'95用油資料'!$A$1:$G$17</definedName>
    <definedName name="_xlnm.Print_Area" localSheetId="69">'95用電資料'!$A$1:$M$19</definedName>
    <definedName name="_xlnm.Print_Area" localSheetId="72">'95電信費'!$A$1:$E$18</definedName>
    <definedName name="_xlnm.Print_Area" localSheetId="66">'96用水資料'!$A$1:$K$17</definedName>
    <definedName name="_xlnm.Print_Area" localSheetId="68">'96用油資料'!$A$1:$G$17</definedName>
    <definedName name="_xlnm.Print_Area" localSheetId="65">'96用電資料'!$A$1:$M$19</definedName>
    <definedName name="_xlnm.Print_Area" localSheetId="67">'96電信費'!$A$1:$H$18</definedName>
    <definedName name="_xlnm.Print_Area" localSheetId="62">'97用水資料'!$A$1:$K$17</definedName>
    <definedName name="_xlnm.Print_Area" localSheetId="64">'97用油資料'!$A$1:$G$17</definedName>
    <definedName name="_xlnm.Print_Area" localSheetId="61">'97用電資料'!$A$1:$O$20</definedName>
    <definedName name="_xlnm.Print_Area" localSheetId="63">'97電信費'!$A$1:$H$18</definedName>
    <definedName name="_xlnm.Print_Area" localSheetId="58">'98用水資料'!$A$1:$M$17</definedName>
    <definedName name="_xlnm.Print_Area" localSheetId="60">'98用油資料'!$A$1:$G$17</definedName>
    <definedName name="_xlnm.Print_Area" localSheetId="57">'98用電資料'!$A$1:$Q$20</definedName>
    <definedName name="_xlnm.Print_Area" localSheetId="59">'98電信費'!$A$1:$H$18</definedName>
    <definedName name="_xlnm.Print_Area" localSheetId="54">'99用水資料'!$A$1:$M$17</definedName>
    <definedName name="_xlnm.Print_Area" localSheetId="56">'99用油資料'!$A$1:$G$17</definedName>
    <definedName name="_xlnm.Print_Area" localSheetId="53">'99用電資料'!$A$1:$Q$20</definedName>
    <definedName name="_xlnm.Print_Area" localSheetId="55">'99電信費'!$A$1:$I$18</definedName>
  </definedNames>
  <calcPr fullCalcOnLoad="1"/>
</workbook>
</file>

<file path=xl/comments1.xml><?xml version="1.0" encoding="utf-8"?>
<comments xmlns="http://schemas.openxmlformats.org/spreadsheetml/2006/main">
  <authors>
    <author>高藝華</author>
  </authors>
  <commentList>
    <comment ref="E15" authorId="0">
      <text>
        <r>
          <rPr>
            <b/>
            <sz val="9"/>
            <rFont val="細明體"/>
            <family val="3"/>
          </rPr>
          <t>106/10起總計金額內含網球場201元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高藝華</author>
  </authors>
  <commentList>
    <comment ref="E15" authorId="0">
      <text>
        <r>
          <rPr>
            <b/>
            <sz val="9"/>
            <rFont val="細明體"/>
            <family val="3"/>
          </rPr>
          <t>106/10起總計金額內含網球場201元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高藝華</author>
  </authors>
  <commentList>
    <comment ref="E15" authorId="0">
      <text>
        <r>
          <rPr>
            <b/>
            <sz val="9"/>
            <rFont val="細明體"/>
            <family val="3"/>
          </rPr>
          <t>106/10起總計金額內含網球場201元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高藝華</author>
  </authors>
  <commentList>
    <comment ref="E15" authorId="0">
      <text>
        <r>
          <rPr>
            <b/>
            <sz val="9"/>
            <rFont val="細明體"/>
            <family val="3"/>
          </rPr>
          <t>106/10起總計金額內含網球場201元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高藝華</author>
  </authors>
  <commentList>
    <comment ref="E15" authorId="0">
      <text>
        <r>
          <rPr>
            <b/>
            <sz val="9"/>
            <rFont val="細明體"/>
            <family val="3"/>
          </rPr>
          <t>106/10起總計金額內含網球場201元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高藝華</author>
  </authors>
  <commentList>
    <comment ref="E15" authorId="0">
      <text>
        <r>
          <rPr>
            <b/>
            <sz val="9"/>
            <rFont val="細明體"/>
            <family val="3"/>
          </rPr>
          <t>106/10起總計金額內含網球場201元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高藝華</author>
  </authors>
  <commentList>
    <comment ref="E15" authorId="0">
      <text>
        <r>
          <rPr>
            <b/>
            <sz val="9"/>
            <rFont val="細明體"/>
            <family val="3"/>
          </rPr>
          <t>106/10起總計金額內含網球場201元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高藝華</author>
  </authors>
  <commentList>
    <comment ref="E15" authorId="0">
      <text>
        <r>
          <rPr>
            <b/>
            <sz val="9"/>
            <rFont val="細明體"/>
            <family val="3"/>
          </rPr>
          <t>106/10起總計金額內含網球場201元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<sst xmlns="http://schemas.openxmlformats.org/spreadsheetml/2006/main" count="5052" uniqueCount="697">
  <si>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</si>
  <si>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</si>
  <si>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</si>
  <si>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</si>
  <si>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</si>
  <si>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</si>
  <si>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</si>
  <si>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</si>
  <si>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</si>
  <si>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</si>
  <si>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</si>
  <si>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總用電費(元)</t>
  </si>
  <si>
    <t>一月</t>
  </si>
  <si>
    <t>契約容量</t>
  </si>
  <si>
    <t>國立台灣藝術大學96年用電資料</t>
  </si>
  <si>
    <t>總用電量 (度)</t>
  </si>
  <si>
    <t>1985瓩</t>
  </si>
  <si>
    <t>網球場</t>
  </si>
  <si>
    <t>用電量 (度)</t>
  </si>
  <si>
    <t>用電費(元)</t>
  </si>
  <si>
    <t>古蹟藝術修護學系</t>
  </si>
  <si>
    <t>總　　　計</t>
  </si>
  <si>
    <t>校　　區</t>
  </si>
  <si>
    <t>總　計</t>
  </si>
  <si>
    <t>國立台灣藝術大學96年水費資料</t>
  </si>
  <si>
    <t>實用度數</t>
  </si>
  <si>
    <t>用水費(元)</t>
  </si>
  <si>
    <t>總用度數</t>
  </si>
  <si>
    <t>總用水費(元)</t>
  </si>
  <si>
    <t>第二校區(A)</t>
  </si>
  <si>
    <t>第二校區(B)</t>
  </si>
  <si>
    <t>第二校區(紙場)</t>
  </si>
  <si>
    <r>
      <t>製表日期：96.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</si>
  <si>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</si>
  <si>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國立台灣藝術大學97年用電資料</t>
  </si>
  <si>
    <t>用電量 (度)</t>
  </si>
  <si>
    <t>用電費(元)</t>
  </si>
  <si>
    <t>總用電量 (度)</t>
  </si>
  <si>
    <t>總用電費(元)</t>
  </si>
  <si>
    <t>一月</t>
  </si>
  <si>
    <t>總　計</t>
  </si>
  <si>
    <t>契約容量</t>
  </si>
  <si>
    <t>國立台灣藝術大學97年水費資料</t>
  </si>
  <si>
    <t>電話費(元)</t>
  </si>
  <si>
    <t>瑪凱電話(校本部)</t>
  </si>
  <si>
    <r>
      <t>製表日期：9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4.8</t>
    </r>
  </si>
  <si>
    <t>校本部</t>
  </si>
  <si>
    <t>第二校區</t>
  </si>
  <si>
    <t>總計</t>
  </si>
  <si>
    <r>
      <t>製表日期：9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12.16</t>
    </r>
  </si>
  <si>
    <t>B、C停車場</t>
  </si>
  <si>
    <r>
      <t>製表日期：9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12.17</t>
    </r>
  </si>
  <si>
    <t>原</t>
  </si>
  <si>
    <t>97年7月改為</t>
  </si>
  <si>
    <t>2150瓩</t>
  </si>
  <si>
    <t>國立台灣藝術大學98年用電資料</t>
  </si>
  <si>
    <t>國立台灣藝術大學98年水費資料</t>
  </si>
  <si>
    <t>國立台灣藝術大學98年用油資料</t>
  </si>
  <si>
    <t>公務車</t>
  </si>
  <si>
    <t>宿舍用油</t>
  </si>
  <si>
    <t>用油費(元)</t>
  </si>
  <si>
    <t>耗油量(公升)</t>
  </si>
  <si>
    <t>耗油量(公升)</t>
  </si>
  <si>
    <t>總用油費(元)</t>
  </si>
  <si>
    <t>總耗油量(公升)</t>
  </si>
  <si>
    <r>
      <t>製表日期：9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</si>
  <si>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t>傳藝系</t>
  </si>
  <si>
    <t>國立台灣藝術大學95年用電資料</t>
  </si>
  <si>
    <t>國立台灣藝術大學95年水費資料</t>
  </si>
  <si>
    <t>中華電信</t>
  </si>
  <si>
    <r>
      <t>製表日期：9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</si>
  <si>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t>國立台灣藝術大學97年用油資料</t>
  </si>
  <si>
    <r>
      <t>製表日期：9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</si>
  <si>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t>國立台灣藝術大學96年用油資料</t>
  </si>
  <si>
    <t>國立台灣藝術大學95年用油資料</t>
  </si>
  <si>
    <t>亞太固網(電算中心)</t>
  </si>
  <si>
    <t>通信費(元)</t>
  </si>
  <si>
    <r>
      <t>製表日期：98.</t>
    </r>
    <r>
      <rPr>
        <sz val="12"/>
        <rFont val="新細明體"/>
        <family val="1"/>
      </rPr>
      <t>12.18</t>
    </r>
  </si>
  <si>
    <r>
      <t>製表日期：98</t>
    </r>
    <r>
      <rPr>
        <sz val="12"/>
        <rFont val="新細明體"/>
        <family val="1"/>
      </rPr>
      <t>.12.18</t>
    </r>
  </si>
  <si>
    <r>
      <t>製表日期：9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12.18</t>
    </r>
  </si>
  <si>
    <r>
      <t>製表日期：98.</t>
    </r>
    <r>
      <rPr>
        <sz val="12"/>
        <rFont val="新細明體"/>
        <family val="1"/>
      </rPr>
      <t>12.31</t>
    </r>
  </si>
  <si>
    <t>國立台灣藝術大學99年用電資料</t>
  </si>
  <si>
    <t>國立台灣藝術大學99年水費資料</t>
  </si>
  <si>
    <t>國立台灣藝術大學99年用油資料</t>
  </si>
  <si>
    <t>網路通信費(元)</t>
  </si>
  <si>
    <r>
      <t>製表日期：9</t>
    </r>
    <r>
      <rPr>
        <sz val="12"/>
        <rFont val="新細明體"/>
        <family val="1"/>
      </rPr>
      <t>5.12.31</t>
    </r>
  </si>
  <si>
    <t>校本部</t>
  </si>
  <si>
    <t>校本部</t>
  </si>
  <si>
    <t xml:space="preserve"> </t>
  </si>
  <si>
    <t>製表日期：99.12.21</t>
  </si>
  <si>
    <r>
      <t>製表日期：99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12.21</t>
    </r>
  </si>
  <si>
    <t>文化創意產學園區(紙場)(A)</t>
  </si>
  <si>
    <t>文化創意產學園區(紙場)(B)</t>
  </si>
  <si>
    <t>文化創意產學園區(紙場)</t>
  </si>
  <si>
    <t>國立台灣藝術大學100年用電資料</t>
  </si>
  <si>
    <t>國立台灣藝術大學100年水費資料</t>
  </si>
  <si>
    <t>國立台灣藝術大學100年用油資料</t>
  </si>
  <si>
    <t>100年9月21日改2550瓩</t>
  </si>
  <si>
    <t>製表日期：100.12.8</t>
  </si>
  <si>
    <t>製表日期：100.12.16</t>
  </si>
  <si>
    <t>國立台灣藝術大學101年用電資料</t>
  </si>
  <si>
    <t>國立台灣藝術大學101年水費資料</t>
  </si>
  <si>
    <t>製表日期：100.12.30</t>
  </si>
  <si>
    <t>國立台灣藝術大學101年用油資料</t>
  </si>
  <si>
    <t>文化創意產學園區(紙場)</t>
  </si>
  <si>
    <t>國立台灣藝術大學101年電信費資料</t>
  </si>
  <si>
    <t>總電信費(元)</t>
  </si>
  <si>
    <t>國立台灣藝術大學100年電信費資料</t>
  </si>
  <si>
    <t>國立台灣藝術大學99年電信費資料</t>
  </si>
  <si>
    <t>國立台灣藝術大學98年電信費資料</t>
  </si>
  <si>
    <t>國立台灣藝術大學97年電信費資料</t>
  </si>
  <si>
    <t>國立台灣藝術大學96年電信費資料</t>
  </si>
  <si>
    <t>國立台灣藝術大學95年電信費資料</t>
  </si>
  <si>
    <t>製表日期：101.12.6</t>
  </si>
  <si>
    <t>製表日期：101.12.06</t>
  </si>
  <si>
    <t>製表日期：101.12.18</t>
  </si>
  <si>
    <t>國立台灣藝術大學102年用電資料</t>
  </si>
  <si>
    <t>國立台灣藝術大學102年水費資料</t>
  </si>
  <si>
    <t>國立台灣藝術大學102年電信費資料</t>
  </si>
  <si>
    <t>國立台灣藝術大學102年用油資料</t>
  </si>
  <si>
    <t>製表日期：102.12.26</t>
  </si>
  <si>
    <t>製表日期：102.12.26</t>
  </si>
  <si>
    <t>國立台灣藝術大學103年用電資料</t>
  </si>
  <si>
    <t>國立台灣藝術大學103年水費資料</t>
  </si>
  <si>
    <t>國立台灣藝術大學103年電信費資料</t>
  </si>
  <si>
    <t>國立台灣藝術大學103年用油資料</t>
  </si>
  <si>
    <t>製表日期：103.12.25</t>
  </si>
  <si>
    <t>製表日期：104.02.03</t>
  </si>
  <si>
    <t>國立台灣藝術大學104年用電資料</t>
  </si>
  <si>
    <t>國立台灣藝術大學104年水費資料</t>
  </si>
  <si>
    <t>國立台灣藝術大學104年電信費資料</t>
  </si>
  <si>
    <t>國立台灣藝術大學104年用油資料</t>
  </si>
  <si>
    <t>學生宿舍(研二舍)</t>
  </si>
  <si>
    <t>製墨廠、老師研究室(書畫系)</t>
  </si>
  <si>
    <t>美術系</t>
  </si>
  <si>
    <t>書畫系</t>
  </si>
  <si>
    <t>製表日期：104.12.15</t>
  </si>
  <si>
    <t>美術系</t>
  </si>
  <si>
    <t>製表日期：104.12.17</t>
  </si>
  <si>
    <t>製表日期：105.03.03</t>
  </si>
  <si>
    <t>國立台灣藝術大學105年用電資料</t>
  </si>
  <si>
    <t>國立台灣藝術大學105年水費資料</t>
  </si>
  <si>
    <t>國立台灣藝術大學105年用油資料</t>
  </si>
  <si>
    <t>國立台灣藝術大學105年電信費資料</t>
  </si>
  <si>
    <t>國立台灣藝術大學106年用電資料</t>
  </si>
  <si>
    <t>國立台灣藝術大學106年電信費資料</t>
  </si>
  <si>
    <t>製表日期：106.01.03</t>
  </si>
  <si>
    <t>國立台灣藝術大學106年水費資料</t>
  </si>
  <si>
    <t>國立台灣藝術大學106年用油資料</t>
  </si>
  <si>
    <t>製表日期：106.01.06</t>
  </si>
  <si>
    <t>製表日期：107.01.04.</t>
  </si>
  <si>
    <t>製表日期：107.01.04</t>
  </si>
  <si>
    <t>製表日期：106.01.04</t>
  </si>
  <si>
    <t>國立台灣藝術大學107年用電資料</t>
  </si>
  <si>
    <t>國立台灣藝術大學107年水費資料</t>
  </si>
  <si>
    <t>國立台灣藝術大學107年用油資料</t>
  </si>
  <si>
    <t>國立台灣藝術大學107年電信費資料</t>
  </si>
  <si>
    <t>1985瓩</t>
  </si>
  <si>
    <t>97年7月改為</t>
  </si>
  <si>
    <t>2150瓩</t>
  </si>
  <si>
    <t>100年9月21日改2550瓩</t>
  </si>
  <si>
    <t>文化創意產學園區</t>
  </si>
  <si>
    <t>影音大樓</t>
  </si>
  <si>
    <t>學生宿舍(研二舍)</t>
  </si>
  <si>
    <t>美術系</t>
  </si>
  <si>
    <t>書畫系</t>
  </si>
  <si>
    <t>總　　　計</t>
  </si>
  <si>
    <t>實用度數</t>
  </si>
  <si>
    <t>用水費(元)</t>
  </si>
  <si>
    <t>總用度數</t>
  </si>
  <si>
    <t>總用水費(元)</t>
  </si>
  <si>
    <t>一月</t>
  </si>
  <si>
    <t>總　計</t>
  </si>
  <si>
    <t>原</t>
  </si>
  <si>
    <t>實用度數</t>
  </si>
  <si>
    <t>用水費(元)</t>
  </si>
  <si>
    <t>北側及官邸合計</t>
  </si>
  <si>
    <t>用電量 (度)</t>
  </si>
  <si>
    <t>用電費(元)</t>
  </si>
  <si>
    <t>契約容量</t>
  </si>
  <si>
    <t>網球場New-Old</t>
  </si>
  <si>
    <t>製表日期：107.12.10.</t>
  </si>
  <si>
    <t>製表日期：107.12.10</t>
  </si>
  <si>
    <t>製表日期：108.01.04.</t>
  </si>
  <si>
    <t>國立台灣藝術大學108年用電資料</t>
  </si>
  <si>
    <t>國立台灣藝術大學108年水費資料</t>
  </si>
  <si>
    <t>製表日期：108.04.19</t>
  </si>
  <si>
    <t>國立台灣藝術大學108年電信費資料</t>
  </si>
  <si>
    <t>九單展場</t>
  </si>
  <si>
    <t>九單展場</t>
  </si>
  <si>
    <t>國立台灣藝術大學108年用油資料</t>
  </si>
  <si>
    <t>製表日期：108.9.24</t>
  </si>
  <si>
    <t>藝博北區及官邸合計</t>
  </si>
  <si>
    <t>製表日期：109.01.14.</t>
  </si>
  <si>
    <t>國立台灣藝術大學109年用電資料</t>
  </si>
  <si>
    <t>國立台灣藝術大學109年水費資料</t>
  </si>
  <si>
    <t>製表日期：109.03.24</t>
  </si>
  <si>
    <t>國立台灣藝術大學109年電信費資料</t>
  </si>
  <si>
    <t>製表日期：110.01.04.</t>
  </si>
  <si>
    <t>國立台灣藝術大學109年用油資料</t>
  </si>
  <si>
    <t>國立台灣藝術大學110年用電資料</t>
  </si>
  <si>
    <t>國立台灣藝術大學110年水費資料</t>
  </si>
  <si>
    <t>活動中心</t>
  </si>
  <si>
    <t>游泳池</t>
  </si>
  <si>
    <t>國立台灣藝術大學110年用油資料</t>
  </si>
  <si>
    <t>製表日期：111.01.13.</t>
  </si>
  <si>
    <t>國立台灣藝術大學111年用電資料</t>
  </si>
  <si>
    <t>總　計</t>
  </si>
  <si>
    <t>一月</t>
  </si>
  <si>
    <t>電話費(元)</t>
  </si>
  <si>
    <t>電話費(元)</t>
  </si>
  <si>
    <t>電話費(元)</t>
  </si>
  <si>
    <t>網路通信費(元)</t>
  </si>
  <si>
    <t>網路通信費(元)</t>
  </si>
  <si>
    <t>網球場</t>
  </si>
  <si>
    <t>總計</t>
  </si>
  <si>
    <t>第二校區</t>
  </si>
  <si>
    <t>校本部</t>
  </si>
  <si>
    <t>總電信費(元)</t>
  </si>
  <si>
    <t>亞太固網(電算中心)</t>
  </si>
  <si>
    <t>瑪凱電話(校本部)</t>
  </si>
  <si>
    <t>中華電信</t>
  </si>
  <si>
    <t>製表日期：111.02.21</t>
  </si>
  <si>
    <t>國立台灣藝術大學110年電信費資料</t>
  </si>
  <si>
    <t>國立台灣藝術大學111年電信費資料</t>
  </si>
  <si>
    <t>國立台灣藝術大學111年水費資料</t>
  </si>
  <si>
    <t>製表日期：111.04.26</t>
  </si>
  <si>
    <t>電號</t>
  </si>
  <si>
    <t>用電地址</t>
  </si>
  <si>
    <t>收費月份</t>
  </si>
  <si>
    <t>用電度數</t>
  </si>
  <si>
    <t>流動電費</t>
  </si>
  <si>
    <t>01-15-0261-00-4</t>
  </si>
  <si>
    <t>新北市板橋區大觀路一段２９巷９５號旁停車場</t>
  </si>
  <si>
    <t>11104</t>
  </si>
  <si>
    <t>3721.4元</t>
  </si>
  <si>
    <t>11106</t>
  </si>
  <si>
    <t>3355.0元</t>
  </si>
  <si>
    <t>11108</t>
  </si>
  <si>
    <t>3344.6元</t>
  </si>
  <si>
    <t>11110</t>
  </si>
  <si>
    <t>3955.6元</t>
  </si>
  <si>
    <t>11112</t>
  </si>
  <si>
    <t>3793.2元</t>
  </si>
  <si>
    <t>01-15-1300-00-3</t>
  </si>
  <si>
    <t>新北市板橋區大觀路一段２９巷１３１弄３１號對面</t>
  </si>
  <si>
    <t>22687.8元</t>
  </si>
  <si>
    <t>32776.2元</t>
  </si>
  <si>
    <t>42574.0元</t>
  </si>
  <si>
    <t>41914.5元</t>
  </si>
  <si>
    <t>01-15-2126-10-5</t>
  </si>
  <si>
    <t>新北市板橋區大觀路１段２９巷１３７弄１９號</t>
  </si>
  <si>
    <t>65.2元</t>
  </si>
  <si>
    <t>01-15-2232-10-4</t>
  </si>
  <si>
    <t>新北市板橋區大觀路一段２９巷１３１弄２號１樓</t>
  </si>
  <si>
    <t>01-15-2240-10-4</t>
  </si>
  <si>
    <t>新北市板橋區大觀路一段２９巷１３１弄１０號</t>
  </si>
  <si>
    <t>1.6元</t>
  </si>
  <si>
    <t>01-15-2244-10-8</t>
  </si>
  <si>
    <t>新北市板橋區大觀路１段２９巷１３１弄１４號</t>
  </si>
  <si>
    <t>723.0元</t>
  </si>
  <si>
    <t>1010.7元</t>
  </si>
  <si>
    <t>3890.9元</t>
  </si>
  <si>
    <t>5345.2元</t>
  </si>
  <si>
    <t>1332.3元</t>
  </si>
  <si>
    <t>01-15-2600-11-1</t>
  </si>
  <si>
    <t>新北市板橋區大觀路１段５９號</t>
  </si>
  <si>
    <t>11103</t>
  </si>
  <si>
    <t>805916.6元</t>
  </si>
  <si>
    <t>1394489.5元</t>
  </si>
  <si>
    <t>11105</t>
  </si>
  <si>
    <t>1219806.1元</t>
  </si>
  <si>
    <t>1524752.0元</t>
  </si>
  <si>
    <t>11107</t>
  </si>
  <si>
    <t>1960715.6元</t>
  </si>
  <si>
    <t>2054967.0元</t>
  </si>
  <si>
    <t>11109</t>
  </si>
  <si>
    <t>2226302.9元</t>
  </si>
  <si>
    <t>2498943.4元</t>
  </si>
  <si>
    <t>11111</t>
  </si>
  <si>
    <t>1948028.3元</t>
  </si>
  <si>
    <t>1903278.7元</t>
  </si>
  <si>
    <t>01-15-2613-10-5</t>
  </si>
  <si>
    <t>新北市板橋區大觀路一段５１號１．２樓</t>
  </si>
  <si>
    <t>3516.6元</t>
  </si>
  <si>
    <t>13231.4元</t>
  </si>
  <si>
    <t>15634.6元</t>
  </si>
  <si>
    <t>19926.4元</t>
  </si>
  <si>
    <t>10891.3元</t>
  </si>
  <si>
    <t>01-15-2620-10-4</t>
  </si>
  <si>
    <t>新北市板橋區大觀路一段４１巷６號</t>
  </si>
  <si>
    <t>7396.6元</t>
  </si>
  <si>
    <t>10213.4元</t>
  </si>
  <si>
    <t>27403.4元</t>
  </si>
  <si>
    <t>28594.0元</t>
  </si>
  <si>
    <t>17050.3元</t>
  </si>
  <si>
    <t>01-15-2638-10-4</t>
  </si>
  <si>
    <t>新北市板橋區大觀路一段３７巷８弄３號</t>
  </si>
  <si>
    <t>309.7元</t>
  </si>
  <si>
    <t>483.6元</t>
  </si>
  <si>
    <t>1400.2元</t>
  </si>
  <si>
    <t>1732.2元</t>
  </si>
  <si>
    <t>750.9元</t>
  </si>
  <si>
    <t>01-15-2650-10-1</t>
  </si>
  <si>
    <t>新北市板橋區大觀路１段３９巷１號</t>
  </si>
  <si>
    <t>909.9元</t>
  </si>
  <si>
    <t>445.8元</t>
  </si>
  <si>
    <t>01-15-2661-10-4</t>
  </si>
  <si>
    <t>新北市板橋區大觀路一段３７巷６號</t>
  </si>
  <si>
    <t>384.6元</t>
  </si>
  <si>
    <t>283.6元</t>
  </si>
  <si>
    <t>765.9元</t>
  </si>
  <si>
    <t>01-15-2678-10-3</t>
  </si>
  <si>
    <t>新北市板橋區大觀路一段３５巷１０弄４號</t>
  </si>
  <si>
    <t>601.5元</t>
  </si>
  <si>
    <t>534.6元</t>
  </si>
  <si>
    <t>01-15-2684-10-1</t>
  </si>
  <si>
    <t>新北市板橋區大觀路一段３５巷８弄２號</t>
  </si>
  <si>
    <t>202.1元</t>
  </si>
  <si>
    <t>1132.1元</t>
  </si>
  <si>
    <t>864.4元</t>
  </si>
  <si>
    <t>01-15-2691-10-0</t>
  </si>
  <si>
    <t>新北市板橋區大觀路一段３５巷６弄１號</t>
  </si>
  <si>
    <t>285.2元</t>
  </si>
  <si>
    <t>172.7元</t>
  </si>
  <si>
    <t>270.5元</t>
  </si>
  <si>
    <t>132.0元</t>
  </si>
  <si>
    <t>01-15-2693-10-2</t>
  </si>
  <si>
    <t>新北市板橋區大觀路一段３５巷６弄２號</t>
  </si>
  <si>
    <t>148.3元</t>
  </si>
  <si>
    <t>794.4元</t>
  </si>
  <si>
    <t>1148.4元</t>
  </si>
  <si>
    <t>330.8元</t>
  </si>
  <si>
    <t>01-15-2699-10-8</t>
  </si>
  <si>
    <t>新北市板橋區大觀路１段３５巷４弄１號</t>
  </si>
  <si>
    <t>437.9元</t>
  </si>
  <si>
    <t>197.2元</t>
  </si>
  <si>
    <t>01-15-2710-10-3</t>
  </si>
  <si>
    <t>新北市板橋區大觀路一段３５巷１號</t>
  </si>
  <si>
    <t>4015.8元</t>
  </si>
  <si>
    <t>11823.0元</t>
  </si>
  <si>
    <t>19216.4元</t>
  </si>
  <si>
    <t>12097.6元</t>
  </si>
  <si>
    <t>7241.5元</t>
  </si>
  <si>
    <t>01-15-2724-10-9</t>
  </si>
  <si>
    <t>新北市板橋區大觀路一段３３巷６弄２號</t>
  </si>
  <si>
    <t>1164.0元</t>
  </si>
  <si>
    <t>1185.0元</t>
  </si>
  <si>
    <t>1530.3元</t>
  </si>
  <si>
    <t>1665.3元</t>
  </si>
  <si>
    <t>1204.8元</t>
  </si>
  <si>
    <t>01-15-2726-10-1</t>
  </si>
  <si>
    <t>新北市板橋區大觀路一段３３巷６弄４號</t>
  </si>
  <si>
    <t>418.5元</t>
  </si>
  <si>
    <t>195.6元</t>
  </si>
  <si>
    <t>601.0元</t>
  </si>
  <si>
    <t>01-15-2736-10-3</t>
  </si>
  <si>
    <t>新北市板橋區大觀路一段３５巷７弄２號</t>
  </si>
  <si>
    <t>12834.0元</t>
  </si>
  <si>
    <t>21555.3元</t>
  </si>
  <si>
    <t>26912.7元</t>
  </si>
  <si>
    <t>18767.7元</t>
  </si>
  <si>
    <t>28617.3元</t>
  </si>
  <si>
    <t>01-15-2744-10-3</t>
  </si>
  <si>
    <t>新北市板橋區大觀路一段３５巷７弄６號</t>
  </si>
  <si>
    <t>339.0元</t>
  </si>
  <si>
    <t>446.8元</t>
  </si>
  <si>
    <t>01-15-2746-10-5</t>
  </si>
  <si>
    <t>新北市板橋區大觀路１段３５巷７弄８號</t>
  </si>
  <si>
    <t>109.2元</t>
  </si>
  <si>
    <t>423.9元</t>
  </si>
  <si>
    <t>176.0元</t>
  </si>
  <si>
    <t>136.9元</t>
  </si>
  <si>
    <t>01-15-2748-10-7</t>
  </si>
  <si>
    <t>新北市板橋區大觀路１段３５巷７弄１０號</t>
  </si>
  <si>
    <t>811.2元</t>
  </si>
  <si>
    <t>1063.2元</t>
  </si>
  <si>
    <t>1715.2元</t>
  </si>
  <si>
    <t>1152.8元</t>
  </si>
  <si>
    <t>1469.5元</t>
  </si>
  <si>
    <t>01-15-2754-10-6</t>
  </si>
  <si>
    <t>新北市板橋區大觀路１段３５巷７弄１６號</t>
  </si>
  <si>
    <t>01-15-2762-10-6</t>
  </si>
  <si>
    <t>新北市板橋區大觀路一段３５巷７弄９號</t>
  </si>
  <si>
    <t>237.9元</t>
  </si>
  <si>
    <t>630.6元</t>
  </si>
  <si>
    <t>482.3元</t>
  </si>
  <si>
    <t>01-15-2766-10-0</t>
  </si>
  <si>
    <t>新北市板橋區大觀路一段３５巷７弄５號</t>
  </si>
  <si>
    <t>76.6元</t>
  </si>
  <si>
    <t>211.9元</t>
  </si>
  <si>
    <t>205.3元</t>
  </si>
  <si>
    <t>352.0元</t>
  </si>
  <si>
    <t>01-15-2770-10-6</t>
  </si>
  <si>
    <t>新北市板橋區大觀路一段２９巷４弄５號</t>
  </si>
  <si>
    <t>112.4元</t>
  </si>
  <si>
    <t>371.6元</t>
  </si>
  <si>
    <t>554.8元</t>
  </si>
  <si>
    <t>254.2元</t>
  </si>
  <si>
    <t>397.6元</t>
  </si>
  <si>
    <t>01-15-2783-10-1</t>
  </si>
  <si>
    <t>新北市板橋區大觀路１段３１號</t>
  </si>
  <si>
    <t>391.2元</t>
  </si>
  <si>
    <t>326.0元</t>
  </si>
  <si>
    <t>578.1元</t>
  </si>
  <si>
    <t>476.8元</t>
  </si>
  <si>
    <t>01-15-2785-10-3</t>
  </si>
  <si>
    <t>新北市板橋區大觀路一段２９巷２弄５號１樓</t>
  </si>
  <si>
    <t>38783.8元</t>
  </si>
  <si>
    <t>50051.0元</t>
  </si>
  <si>
    <t>71152.8元</t>
  </si>
  <si>
    <t>71652.4元</t>
  </si>
  <si>
    <t>43283.1元</t>
  </si>
  <si>
    <t>01-16-0350-10-5</t>
  </si>
  <si>
    <t>新北市台北紙廠吳寶鏘板橋區大觀路２段２８號</t>
  </si>
  <si>
    <t>58300.2元</t>
  </si>
  <si>
    <t>56891.8元</t>
  </si>
  <si>
    <t>97221.8元</t>
  </si>
  <si>
    <t>113872.0元</t>
  </si>
  <si>
    <t>77852.8元</t>
  </si>
  <si>
    <t>01-16-0350-13-8</t>
  </si>
  <si>
    <t>新北市板橋區大觀路二段２８號</t>
  </si>
  <si>
    <t>52811.2元</t>
  </si>
  <si>
    <t>49235.2元</t>
  </si>
  <si>
    <t>49524.8元</t>
  </si>
  <si>
    <t>75065.6元</t>
  </si>
  <si>
    <t>86601.7元</t>
  </si>
  <si>
    <t>80547.2元</t>
  </si>
  <si>
    <t>89678.4元</t>
  </si>
  <si>
    <t>73369.6元</t>
  </si>
  <si>
    <t>73831.6元</t>
  </si>
  <si>
    <t>70276.0元</t>
  </si>
  <si>
    <t>16-16-1464-20-3</t>
  </si>
  <si>
    <t>承德路４段５８巷２９—２號２樓</t>
  </si>
  <si>
    <t>1136.7元</t>
  </si>
  <si>
    <t>251.0元</t>
  </si>
  <si>
    <t>299.9元</t>
  </si>
  <si>
    <t>259.1元</t>
  </si>
  <si>
    <t>233.0元</t>
  </si>
  <si>
    <t>合計：</t>
  </si>
  <si>
    <t>19,468,891.6元</t>
  </si>
  <si>
    <t>合計：</t>
  </si>
  <si>
    <t>11202</t>
  </si>
  <si>
    <t>3587.5元</t>
  </si>
  <si>
    <t>11204</t>
  </si>
  <si>
    <t>3956.0元</t>
  </si>
  <si>
    <t>11206</t>
  </si>
  <si>
    <t>3248.6元</t>
  </si>
  <si>
    <t>11208</t>
  </si>
  <si>
    <t>3363.3元</t>
  </si>
  <si>
    <t>11210</t>
  </si>
  <si>
    <t>3821.2元</t>
  </si>
  <si>
    <t>11212</t>
  </si>
  <si>
    <t>3606.3元</t>
  </si>
  <si>
    <t>37279.8元</t>
  </si>
  <si>
    <t>34211.0元</t>
  </si>
  <si>
    <t>35733.1元</t>
  </si>
  <si>
    <t>33980.2元</t>
  </si>
  <si>
    <t>31383.2元</t>
  </si>
  <si>
    <t>36615.6元</t>
  </si>
  <si>
    <t>01-15-2100-10-5</t>
  </si>
  <si>
    <t>新北市板橋區大觀路一段２９巷１７７號</t>
  </si>
  <si>
    <t>166.2元</t>
  </si>
  <si>
    <t>447.9元</t>
  </si>
  <si>
    <t>378.1元</t>
  </si>
  <si>
    <t>224.9元</t>
  </si>
  <si>
    <t>751.5元</t>
  </si>
  <si>
    <t>1406.1元</t>
  </si>
  <si>
    <t>1222.8元</t>
  </si>
  <si>
    <t>3255.9元</t>
  </si>
  <si>
    <t>3250.0元</t>
  </si>
  <si>
    <t>1983.2元</t>
  </si>
  <si>
    <t>11201</t>
  </si>
  <si>
    <t>1640985.1元</t>
  </si>
  <si>
    <t>1070481.9元</t>
  </si>
  <si>
    <t>11203</t>
  </si>
  <si>
    <t>1003368.6元</t>
  </si>
  <si>
    <t>1482186.7元</t>
  </si>
  <si>
    <t>11205</t>
  </si>
  <si>
    <t>1489800.3元</t>
  </si>
  <si>
    <t>2447892.9元</t>
  </si>
  <si>
    <t>11207</t>
  </si>
  <si>
    <t>2712384.3元</t>
  </si>
  <si>
    <t>2142599.6元</t>
  </si>
  <si>
    <t>11209</t>
  </si>
  <si>
    <t>2147080.3元</t>
  </si>
  <si>
    <t>2648320.2元</t>
  </si>
  <si>
    <t>11211</t>
  </si>
  <si>
    <t>2234590.0元</t>
  </si>
  <si>
    <t>1684586.2元</t>
  </si>
  <si>
    <t>5487.8元</t>
  </si>
  <si>
    <t>4935.8元</t>
  </si>
  <si>
    <t>4587.2元</t>
  </si>
  <si>
    <t>7123.1元</t>
  </si>
  <si>
    <t>3163.6元</t>
  </si>
  <si>
    <t>3125.0元</t>
  </si>
  <si>
    <t>10756.6元</t>
  </si>
  <si>
    <t>6407.8元</t>
  </si>
  <si>
    <t>11429.9元</t>
  </si>
  <si>
    <t>27138.3元</t>
  </si>
  <si>
    <t>13542.4元</t>
  </si>
  <si>
    <t>12684.2元</t>
  </si>
  <si>
    <t>365.1元</t>
  </si>
  <si>
    <t>249.3元</t>
  </si>
  <si>
    <t>504.6元</t>
  </si>
  <si>
    <t>1232.6元</t>
  </si>
  <si>
    <t>983.8元</t>
  </si>
  <si>
    <t>462.6元</t>
  </si>
  <si>
    <t>66.8元</t>
  </si>
  <si>
    <t>853.9元</t>
  </si>
  <si>
    <t>1312.2元</t>
  </si>
  <si>
    <t>360.2元</t>
  </si>
  <si>
    <t>01-15-2670-10-5</t>
  </si>
  <si>
    <t>新北市板橋區大觀路１段３５巷１０弄３號</t>
  </si>
  <si>
    <t>22.8元</t>
  </si>
  <si>
    <t>70.0元</t>
  </si>
  <si>
    <t>74.9元</t>
  </si>
  <si>
    <t>697.8元</t>
  </si>
  <si>
    <t>164.6元</t>
  </si>
  <si>
    <t>167.8元</t>
  </si>
  <si>
    <t>501.0元</t>
  </si>
  <si>
    <t>184.1元</t>
  </si>
  <si>
    <t>414.3元</t>
  </si>
  <si>
    <t>81.5元</t>
  </si>
  <si>
    <t>765.0元</t>
  </si>
  <si>
    <t>1924.1元</t>
  </si>
  <si>
    <t>273.8元</t>
  </si>
  <si>
    <t>818.0元</t>
  </si>
  <si>
    <t>335.7元</t>
  </si>
  <si>
    <t>226.5元</t>
  </si>
  <si>
    <t>208.6元</t>
  </si>
  <si>
    <t>264.0元</t>
  </si>
  <si>
    <t>366.7元</t>
  </si>
  <si>
    <t>933.0元</t>
  </si>
  <si>
    <t>443.7元</t>
  </si>
  <si>
    <t>1523.5元</t>
  </si>
  <si>
    <t>255.9元</t>
  </si>
  <si>
    <t>215.1元</t>
  </si>
  <si>
    <t>667.0元</t>
  </si>
  <si>
    <t>5303.8元</t>
  </si>
  <si>
    <t>8094.2元</t>
  </si>
  <si>
    <t>17916.7元</t>
  </si>
  <si>
    <t>10774.0元</t>
  </si>
  <si>
    <t>9157.4元</t>
  </si>
  <si>
    <t>1128.3元</t>
  </si>
  <si>
    <t>1999.4元</t>
  </si>
  <si>
    <t>1623.1元</t>
  </si>
  <si>
    <t>876.0元</t>
  </si>
  <si>
    <t>368.3元</t>
  </si>
  <si>
    <t>431.9元</t>
  </si>
  <si>
    <t>19020.2元</t>
  </si>
  <si>
    <t>15571.1元</t>
  </si>
  <si>
    <t>28630.8元</t>
  </si>
  <si>
    <t>44111.0元</t>
  </si>
  <si>
    <t>46103.8元</t>
  </si>
  <si>
    <t>40481.4元</t>
  </si>
  <si>
    <t>83.1元</t>
  </si>
  <si>
    <t>268.9元</t>
  </si>
  <si>
    <t>725.4元</t>
  </si>
  <si>
    <t>247.7元</t>
  </si>
  <si>
    <t>102.6元</t>
  </si>
  <si>
    <t>231.4元</t>
  </si>
  <si>
    <t>262.4元</t>
  </si>
  <si>
    <t>101.0元</t>
  </si>
  <si>
    <t>1231.2元</t>
  </si>
  <si>
    <t>3359.0元</t>
  </si>
  <si>
    <t>11669.8元</t>
  </si>
  <si>
    <t>2779.6元</t>
  </si>
  <si>
    <t>4727.3元</t>
  </si>
  <si>
    <t>1190.8元</t>
  </si>
  <si>
    <t>592.8元</t>
  </si>
  <si>
    <t>350.4元</t>
  </si>
  <si>
    <t>327.6元</t>
  </si>
  <si>
    <t>1078.3元</t>
  </si>
  <si>
    <t>722.0元</t>
  </si>
  <si>
    <t>453.4元</t>
  </si>
  <si>
    <t>265.6元</t>
  </si>
  <si>
    <t>401.7元</t>
  </si>
  <si>
    <t>1258.3元</t>
  </si>
  <si>
    <t>429.2元</t>
  </si>
  <si>
    <t>99.4元</t>
  </si>
  <si>
    <t>484.6元</t>
  </si>
  <si>
    <t>486.4元</t>
  </si>
  <si>
    <t>38156.6元</t>
  </si>
  <si>
    <t>25004.6元</t>
  </si>
  <si>
    <t>39033.4元</t>
  </si>
  <si>
    <t>57454.6元</t>
  </si>
  <si>
    <t>42014.8元</t>
  </si>
  <si>
    <t>52591.7元</t>
  </si>
  <si>
    <t>70159.8元</t>
  </si>
  <si>
    <t>56788.6元</t>
  </si>
  <si>
    <t>79210.5元</t>
  </si>
  <si>
    <t>118421.1元</t>
  </si>
  <si>
    <t>132276.0元</t>
  </si>
  <si>
    <t>82872.9元</t>
  </si>
  <si>
    <t>71283.2元</t>
  </si>
  <si>
    <t>68826.4元</t>
  </si>
  <si>
    <t>46024.0元</t>
  </si>
  <si>
    <t>68780.0元</t>
  </si>
  <si>
    <t>73447.9元</t>
  </si>
  <si>
    <t>85821.6元</t>
  </si>
  <si>
    <t>121400.4元</t>
  </si>
  <si>
    <t>123336.8元</t>
  </si>
  <si>
    <t>133316.8元</t>
  </si>
  <si>
    <t>121539.2元</t>
  </si>
  <si>
    <t>101620.2元</t>
  </si>
  <si>
    <t>87418.4元</t>
  </si>
  <si>
    <t>156.4元</t>
  </si>
  <si>
    <t>190.7元</t>
  </si>
  <si>
    <t>177.6元</t>
  </si>
  <si>
    <t>314.5元</t>
  </si>
  <si>
    <t>220.0元</t>
  </si>
  <si>
    <t>25277458.7元</t>
  </si>
  <si>
    <t>國立台灣藝術大學112年用電資料</t>
  </si>
  <si>
    <t>帳單年月</t>
  </si>
  <si>
    <t>水號</t>
  </si>
  <si>
    <t>用水地址</t>
  </si>
  <si>
    <t>合計度數</t>
  </si>
  <si>
    <t>金額</t>
  </si>
  <si>
    <t>202212</t>
  </si>
  <si>
    <t>C1198863565</t>
  </si>
  <si>
    <t>新北市板橋區大觀路１段２９巷１３１弄１４號１Ｆ</t>
  </si>
  <si>
    <t>202210</t>
  </si>
  <si>
    <t>202208</t>
  </si>
  <si>
    <t>202206</t>
  </si>
  <si>
    <t>202204</t>
  </si>
  <si>
    <t>C1198873023</t>
  </si>
  <si>
    <t>新北市板橋區大觀路１段２９巷１３７弄１９號１Ｆ</t>
  </si>
  <si>
    <t>C1198700000</t>
  </si>
  <si>
    <t>新北市板橋區大觀路１段２９巷２弄５號</t>
  </si>
  <si>
    <t>202211</t>
  </si>
  <si>
    <t>202209</t>
  </si>
  <si>
    <t>202207</t>
  </si>
  <si>
    <t>202205</t>
  </si>
  <si>
    <t>C1199061061</t>
  </si>
  <si>
    <t>新北市板橋區大觀路１段２９巷４弄５號</t>
  </si>
  <si>
    <t>C1199077066</t>
  </si>
  <si>
    <t>C1199074568</t>
  </si>
  <si>
    <t>新北市板橋區大觀路１段３３巷６弄２號</t>
  </si>
  <si>
    <t>C1199074589</t>
  </si>
  <si>
    <t>新北市板橋區大觀路１段３３巷６弄４號</t>
  </si>
  <si>
    <t>C1199069584</t>
  </si>
  <si>
    <t>新北市板橋區大觀路１段３５巷１０弄４號</t>
  </si>
  <si>
    <t>C1199076565</t>
  </si>
  <si>
    <t>新北市板橋區大觀路１段３５巷１號</t>
  </si>
  <si>
    <t>C1199066583</t>
  </si>
  <si>
    <t>新北市板橋區大觀路１段３５巷２號</t>
  </si>
  <si>
    <t>C1199072068</t>
  </si>
  <si>
    <t>C1199071085</t>
  </si>
  <si>
    <t>新北市板橋區大觀路１段３５巷７弄６號</t>
  </si>
  <si>
    <t>C119906856K</t>
  </si>
  <si>
    <t>新北市板橋區大觀路１段３５巷８弄２號</t>
  </si>
  <si>
    <t>C1199063069</t>
  </si>
  <si>
    <t>新北市板橋區大觀路１段３７巷８弄３號</t>
  </si>
  <si>
    <t>C119870020K</t>
  </si>
  <si>
    <t>新北市板橋區大觀路１段４１巷６號</t>
  </si>
  <si>
    <t>C1198942065</t>
  </si>
  <si>
    <t>新北市板橋區大觀路１段５１號</t>
  </si>
  <si>
    <t>C1198700304</t>
  </si>
  <si>
    <t>C1198830000</t>
  </si>
  <si>
    <t>C1191900081</t>
  </si>
  <si>
    <t>新北市板橋區大觀路２段２８號</t>
  </si>
  <si>
    <t>C1198864569</t>
  </si>
  <si>
    <t>新北市板橋區浮洲里大觀路１段２９巷１３１弄１０號</t>
  </si>
  <si>
    <t>C1198866084</t>
  </si>
  <si>
    <t>新北市板橋區浮洲里大觀路１段２９巷１３１弄２號</t>
  </si>
  <si>
    <t>C119991070K</t>
  </si>
  <si>
    <t>新北市板橋區浮洲里大觀路１段２９巷１７９弄１０號後面</t>
  </si>
  <si>
    <t>C1199074065</t>
  </si>
  <si>
    <t>新北市板橋區浮洲里大觀路１段３５巷７弄５號</t>
  </si>
  <si>
    <t>C1199073564</t>
  </si>
  <si>
    <t>新北市板橋區浮洲里大觀路１段３５巷７弄９號</t>
  </si>
  <si>
    <t>C1198700503</t>
  </si>
  <si>
    <t>新北市板橋區浮洲里大觀路１段５９號（活動中心）</t>
  </si>
  <si>
    <t>C1198700409</t>
  </si>
  <si>
    <t>新北市板橋區浮洲里大觀路１段５９號（游泳池）</t>
  </si>
  <si>
    <t>合計：</t>
  </si>
  <si>
    <t>202312</t>
  </si>
  <si>
    <t>202310</t>
  </si>
  <si>
    <t>202308</t>
  </si>
  <si>
    <t>202306</t>
  </si>
  <si>
    <t>202304</t>
  </si>
  <si>
    <t>202302</t>
  </si>
  <si>
    <t>202311</t>
  </si>
  <si>
    <t>202309</t>
  </si>
  <si>
    <t>202307</t>
  </si>
  <si>
    <t>202305</t>
  </si>
  <si>
    <t>202303</t>
  </si>
  <si>
    <t>202301</t>
  </si>
  <si>
    <t>國立台灣藝術大學112年水費資料</t>
  </si>
  <si>
    <t>國立台灣藝術大學113年電信費資料</t>
  </si>
  <si>
    <t>製表日期：113.03.04</t>
  </si>
  <si>
    <t>國立台灣藝術大學112年用油資料</t>
  </si>
  <si>
    <t>製表日期：113.01.08.</t>
  </si>
  <si>
    <t>國立台灣藝術大學112年電信費資料</t>
  </si>
  <si>
    <t>國立台灣藝術大學111年用油資料</t>
  </si>
  <si>
    <t>製表日期：112.01.17.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</si>
</sst>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);[Red]\(#,##0.0\)"/>
    <numFmt numFmtId="185" formatCode="#,##0.000_);[Red]\(#,##0.000\)"/>
    <numFmt numFmtId="186" formatCode="#,##0.0000_);[Red]\(#,##0.0000\)"/>
    <numFmt numFmtId="187" formatCode="#,##0.0_ "/>
  </numFmts>
  <fonts count="50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細明體"/>
      <family val="3"/>
    </font>
    <font>
      <b/>
      <u val="single"/>
      <sz val="12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indexed="8"/>
      <name val="Calibri"/>
      <family val="1"/>
    </font>
    <font>
      <sz val="12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15" borderId="10" xfId="0" applyNumberForma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46" fillId="0" borderId="11" xfId="0" applyFont="1" applyBorder="1" applyAlignment="1">
      <alignment horizontal="right" vertical="center"/>
    </xf>
    <xf numFmtId="176" fontId="46" fillId="0" borderId="10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79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79" fontId="47" fillId="0" borderId="11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79" fontId="47" fillId="0" borderId="0" xfId="0" applyNumberFormat="1" applyFont="1" applyAlignment="1">
      <alignment vertical="center"/>
    </xf>
    <xf numFmtId="179" fontId="47" fillId="0" borderId="17" xfId="0" applyNumberFormat="1" applyFont="1" applyBorder="1" applyAlignment="1">
      <alignment vertical="center"/>
    </xf>
    <xf numFmtId="187" fontId="47" fillId="0" borderId="17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79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179" fontId="48" fillId="0" borderId="17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1"/>
  <sheetViews>
    <sheetView tabSelected="1" zoomScale="115" zoomScaleNormal="115" zoomScalePageLayoutView="0" workbookViewId="0" topLeftCell="A4">
      <selection activeCell="G10" sqref="G10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5.5">
      <c r="A1" s="54" t="s">
        <v>690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23" t="s">
        <v>691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61837</v>
      </c>
      <c r="C6" s="2">
        <v>61331</v>
      </c>
      <c r="D6" s="2">
        <v>3577</v>
      </c>
      <c r="E6" s="2">
        <v>126745</v>
      </c>
      <c r="F6" s="2">
        <v>226</v>
      </c>
      <c r="G6" s="2">
        <v>74</v>
      </c>
      <c r="H6" s="2">
        <v>37000</v>
      </c>
      <c r="I6" s="2">
        <f aca="true" t="shared" si="0" ref="I6:I18">SUM(E6+F6+G6+H6)</f>
        <v>164045</v>
      </c>
    </row>
    <row r="7" spans="1:9" ht="24.75" customHeight="1">
      <c r="A7" s="1" t="s">
        <v>0</v>
      </c>
      <c r="B7" s="8">
        <f>E7-C7-D7</f>
        <v>60749</v>
      </c>
      <c r="C7" s="2">
        <v>61331</v>
      </c>
      <c r="D7" s="2">
        <v>2800</v>
      </c>
      <c r="E7" s="2">
        <v>124880</v>
      </c>
      <c r="F7" s="2">
        <v>226</v>
      </c>
      <c r="G7" s="2">
        <v>83</v>
      </c>
      <c r="H7" s="2">
        <v>37000</v>
      </c>
      <c r="I7" s="2">
        <f t="shared" si="0"/>
        <v>162189</v>
      </c>
    </row>
    <row r="8" spans="1:9" ht="24.75" customHeight="1">
      <c r="A8" s="1" t="s">
        <v>1</v>
      </c>
      <c r="B8" s="8">
        <f aca="true" t="shared" si="1" ref="B8:B17">E8-C8-D8</f>
        <v>0</v>
      </c>
      <c r="C8" s="2"/>
      <c r="D8" s="2"/>
      <c r="E8" s="2"/>
      <c r="F8" s="2"/>
      <c r="G8" s="2"/>
      <c r="H8" s="2"/>
      <c r="I8" s="2">
        <f t="shared" si="0"/>
        <v>0</v>
      </c>
    </row>
    <row r="9" spans="1:9" ht="24.75" customHeight="1">
      <c r="A9" s="1" t="s">
        <v>2</v>
      </c>
      <c r="B9" s="8">
        <f t="shared" si="1"/>
        <v>0</v>
      </c>
      <c r="C9" s="2"/>
      <c r="D9" s="2"/>
      <c r="E9" s="2"/>
      <c r="F9" s="2"/>
      <c r="G9" s="2"/>
      <c r="H9" s="2"/>
      <c r="I9" s="2">
        <f t="shared" si="0"/>
        <v>0</v>
      </c>
    </row>
    <row r="10" spans="1:9" ht="24.75" customHeight="1">
      <c r="A10" s="1" t="s">
        <v>3</v>
      </c>
      <c r="B10" s="8">
        <f t="shared" si="1"/>
        <v>0</v>
      </c>
      <c r="C10" s="2"/>
      <c r="D10" s="2"/>
      <c r="E10" s="2"/>
      <c r="F10" s="2"/>
      <c r="G10" s="2"/>
      <c r="H10" s="2"/>
      <c r="I10" s="2">
        <f t="shared" si="0"/>
        <v>0</v>
      </c>
    </row>
    <row r="11" spans="1:9" ht="24.75" customHeight="1">
      <c r="A11" s="1" t="s">
        <v>4</v>
      </c>
      <c r="B11" s="8">
        <f t="shared" si="1"/>
        <v>0</v>
      </c>
      <c r="C11" s="2"/>
      <c r="D11" s="2"/>
      <c r="E11" s="2"/>
      <c r="F11" s="2"/>
      <c r="G11" s="2"/>
      <c r="H11" s="2"/>
      <c r="I11" s="2">
        <f t="shared" si="0"/>
        <v>0</v>
      </c>
    </row>
    <row r="12" spans="1:9" ht="24.75" customHeight="1">
      <c r="A12" s="1" t="s">
        <v>5</v>
      </c>
      <c r="B12" s="8">
        <f t="shared" si="1"/>
        <v>0</v>
      </c>
      <c r="C12" s="2"/>
      <c r="D12" s="2"/>
      <c r="E12" s="2"/>
      <c r="F12" s="2"/>
      <c r="G12" s="2"/>
      <c r="H12" s="2"/>
      <c r="I12" s="2">
        <f t="shared" si="0"/>
        <v>0</v>
      </c>
    </row>
    <row r="13" spans="1:9" ht="24.75" customHeight="1">
      <c r="A13" s="1" t="s">
        <v>6</v>
      </c>
      <c r="B13" s="8">
        <f t="shared" si="1"/>
        <v>0</v>
      </c>
      <c r="C13" s="2"/>
      <c r="D13" s="2"/>
      <c r="E13" s="2"/>
      <c r="F13" s="2"/>
      <c r="G13" s="2"/>
      <c r="H13" s="2"/>
      <c r="I13" s="2">
        <f t="shared" si="0"/>
        <v>0</v>
      </c>
    </row>
    <row r="14" spans="1:9" ht="24.75" customHeight="1">
      <c r="A14" s="1" t="s">
        <v>7</v>
      </c>
      <c r="B14" s="8">
        <f t="shared" si="1"/>
        <v>0</v>
      </c>
      <c r="C14" s="2"/>
      <c r="D14" s="2"/>
      <c r="E14" s="2"/>
      <c r="F14" s="2"/>
      <c r="G14" s="2"/>
      <c r="H14" s="2"/>
      <c r="I14" s="2">
        <f t="shared" si="0"/>
        <v>0</v>
      </c>
    </row>
    <row r="15" spans="1:9" ht="24.75" customHeight="1">
      <c r="A15" s="1" t="s">
        <v>8</v>
      </c>
      <c r="B15" s="8">
        <f t="shared" si="1"/>
        <v>0</v>
      </c>
      <c r="C15" s="2"/>
      <c r="D15" s="2"/>
      <c r="E15" s="2"/>
      <c r="F15" s="2"/>
      <c r="G15" s="2"/>
      <c r="H15" s="2"/>
      <c r="I15" s="2">
        <f t="shared" si="0"/>
        <v>0</v>
      </c>
    </row>
    <row r="16" spans="1:9" ht="24.75" customHeight="1">
      <c r="A16" s="1" t="s">
        <v>9</v>
      </c>
      <c r="B16" s="8">
        <f t="shared" si="1"/>
        <v>0</v>
      </c>
      <c r="C16" s="2"/>
      <c r="D16" s="2"/>
      <c r="E16" s="2"/>
      <c r="F16" s="2"/>
      <c r="G16" s="2"/>
      <c r="H16" s="2"/>
      <c r="I16" s="2">
        <f t="shared" si="0"/>
        <v>0</v>
      </c>
    </row>
    <row r="17" spans="1:9" ht="24.75" customHeight="1">
      <c r="A17" s="1" t="s">
        <v>10</v>
      </c>
      <c r="B17" s="8">
        <f t="shared" si="1"/>
        <v>0</v>
      </c>
      <c r="C17" s="2"/>
      <c r="D17" s="2"/>
      <c r="E17" s="2"/>
      <c r="F17" s="2"/>
      <c r="G17" s="2"/>
      <c r="H17" s="2"/>
      <c r="I17" s="2">
        <f t="shared" si="0"/>
        <v>0</v>
      </c>
    </row>
    <row r="18" spans="1:10" ht="27" customHeight="1">
      <c r="A18" s="5" t="s">
        <v>23</v>
      </c>
      <c r="B18" s="2">
        <f aca="true" t="shared" si="2" ref="B18:H18">SUM(B6:B17)</f>
        <v>122586</v>
      </c>
      <c r="C18" s="2">
        <f t="shared" si="2"/>
        <v>122662</v>
      </c>
      <c r="D18" s="36">
        <f t="shared" si="2"/>
        <v>6377</v>
      </c>
      <c r="E18" s="2">
        <f t="shared" si="2"/>
        <v>251625</v>
      </c>
      <c r="F18" s="2">
        <f t="shared" si="2"/>
        <v>452</v>
      </c>
      <c r="G18" s="2">
        <f t="shared" si="2"/>
        <v>157</v>
      </c>
      <c r="H18" s="2">
        <f t="shared" si="2"/>
        <v>74000</v>
      </c>
      <c r="I18" s="21">
        <f t="shared" si="0"/>
        <v>326234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="86" zoomScaleNormal="86" zoomScalePageLayoutView="0" workbookViewId="0" topLeftCell="A13">
      <selection activeCell="Q18" sqref="Q18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5.5">
      <c r="A1" s="54" t="s">
        <v>223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23" t="s">
        <v>222</v>
      </c>
    </row>
    <row r="3" spans="1:9" ht="29.25" customHeight="1">
      <c r="A3" s="55"/>
      <c r="B3" s="58" t="s">
        <v>221</v>
      </c>
      <c r="C3" s="59"/>
      <c r="D3" s="59"/>
      <c r="E3" s="59"/>
      <c r="F3" s="60"/>
      <c r="G3" s="1" t="s">
        <v>220</v>
      </c>
      <c r="H3" s="1" t="s">
        <v>219</v>
      </c>
      <c r="I3" s="61" t="s">
        <v>218</v>
      </c>
    </row>
    <row r="4" spans="1:9" ht="26.25" customHeight="1">
      <c r="A4" s="56"/>
      <c r="B4" s="3" t="s">
        <v>217</v>
      </c>
      <c r="C4" s="3"/>
      <c r="D4" s="3" t="s">
        <v>216</v>
      </c>
      <c r="E4" s="3" t="s">
        <v>215</v>
      </c>
      <c r="F4" s="3" t="s">
        <v>214</v>
      </c>
      <c r="G4" s="64" t="s">
        <v>210</v>
      </c>
      <c r="H4" s="64" t="s">
        <v>213</v>
      </c>
      <c r="I4" s="62"/>
    </row>
    <row r="5" spans="1:9" ht="26.25" customHeight="1">
      <c r="A5" s="57"/>
      <c r="B5" s="3" t="s">
        <v>210</v>
      </c>
      <c r="C5" s="3" t="s">
        <v>212</v>
      </c>
      <c r="D5" s="3" t="s">
        <v>211</v>
      </c>
      <c r="E5" s="3" t="s">
        <v>210</v>
      </c>
      <c r="F5" s="3" t="s">
        <v>209</v>
      </c>
      <c r="G5" s="65"/>
      <c r="H5" s="65"/>
      <c r="I5" s="63"/>
    </row>
    <row r="6" spans="1:9" ht="24.75" customHeight="1">
      <c r="A6" s="1" t="s">
        <v>208</v>
      </c>
      <c r="B6" s="8">
        <f aca="true" t="shared" si="0" ref="B6:B17">E6-C6-D6</f>
        <v>72320</v>
      </c>
      <c r="C6" s="2">
        <v>58694</v>
      </c>
      <c r="D6" s="2">
        <v>5280</v>
      </c>
      <c r="E6" s="2">
        <v>136294</v>
      </c>
      <c r="F6" s="2">
        <v>243</v>
      </c>
      <c r="G6" s="2">
        <v>563</v>
      </c>
      <c r="H6" s="2">
        <v>38000</v>
      </c>
      <c r="I6" s="2">
        <f aca="true" t="shared" si="1" ref="I6:I18">SUM(E6+F6+G6+H6)</f>
        <v>175100</v>
      </c>
    </row>
    <row r="7" spans="1:9" ht="24.75" customHeight="1">
      <c r="A7" s="1" t="s">
        <v>0</v>
      </c>
      <c r="B7" s="8">
        <f t="shared" si="0"/>
        <v>70395</v>
      </c>
      <c r="C7" s="2">
        <v>58421</v>
      </c>
      <c r="D7" s="2">
        <v>3448</v>
      </c>
      <c r="E7" s="2">
        <v>132264</v>
      </c>
      <c r="F7" s="2">
        <v>239</v>
      </c>
      <c r="G7" s="2">
        <v>123</v>
      </c>
      <c r="H7" s="2">
        <v>38000</v>
      </c>
      <c r="I7" s="2">
        <f t="shared" si="1"/>
        <v>170626</v>
      </c>
    </row>
    <row r="8" spans="1:9" ht="24.75" customHeight="1">
      <c r="A8" s="1" t="s">
        <v>1</v>
      </c>
      <c r="B8" s="8">
        <f t="shared" si="0"/>
        <v>63351</v>
      </c>
      <c r="C8" s="2">
        <v>58401</v>
      </c>
      <c r="D8" s="2">
        <v>3577</v>
      </c>
      <c r="E8" s="2">
        <v>125329</v>
      </c>
      <c r="F8" s="2">
        <v>248</v>
      </c>
      <c r="G8" s="2">
        <v>177</v>
      </c>
      <c r="H8" s="2">
        <v>38000</v>
      </c>
      <c r="I8" s="2">
        <f t="shared" si="1"/>
        <v>163754</v>
      </c>
    </row>
    <row r="9" spans="1:9" ht="24.75" customHeight="1">
      <c r="A9" s="1" t="s">
        <v>2</v>
      </c>
      <c r="B9" s="8">
        <f t="shared" si="0"/>
        <v>70473</v>
      </c>
      <c r="C9" s="2">
        <v>58421</v>
      </c>
      <c r="D9" s="2">
        <v>3995</v>
      </c>
      <c r="E9" s="2">
        <v>132889</v>
      </c>
      <c r="F9" s="2">
        <v>252</v>
      </c>
      <c r="G9" s="2">
        <v>459</v>
      </c>
      <c r="H9" s="2">
        <v>38000</v>
      </c>
      <c r="I9" s="2">
        <f t="shared" si="1"/>
        <v>171600</v>
      </c>
    </row>
    <row r="10" spans="1:9" ht="24.75" customHeight="1">
      <c r="A10" s="1" t="s">
        <v>3</v>
      </c>
      <c r="B10" s="8">
        <f t="shared" si="0"/>
        <v>66404</v>
      </c>
      <c r="C10" s="2">
        <v>58891</v>
      </c>
      <c r="D10" s="2">
        <v>4348</v>
      </c>
      <c r="E10" s="2">
        <v>129643</v>
      </c>
      <c r="F10" s="2">
        <v>246</v>
      </c>
      <c r="G10" s="2">
        <v>164</v>
      </c>
      <c r="H10" s="2">
        <v>38000</v>
      </c>
      <c r="I10" s="2">
        <f t="shared" si="1"/>
        <v>168053</v>
      </c>
    </row>
    <row r="11" spans="1:9" ht="24.75" customHeight="1">
      <c r="A11" s="1" t="s">
        <v>4</v>
      </c>
      <c r="B11" s="8">
        <f t="shared" si="0"/>
        <v>73938</v>
      </c>
      <c r="C11" s="2">
        <v>58441</v>
      </c>
      <c r="D11" s="2">
        <v>4304</v>
      </c>
      <c r="E11" s="2">
        <v>136683</v>
      </c>
      <c r="F11" s="2">
        <v>242</v>
      </c>
      <c r="G11" s="2">
        <v>323</v>
      </c>
      <c r="H11" s="2">
        <v>38000</v>
      </c>
      <c r="I11" s="2">
        <f t="shared" si="1"/>
        <v>175248</v>
      </c>
    </row>
    <row r="12" spans="1:9" ht="24.75" customHeight="1">
      <c r="A12" s="1" t="s">
        <v>5</v>
      </c>
      <c r="B12" s="8">
        <f t="shared" si="0"/>
        <v>67944</v>
      </c>
      <c r="C12" s="2">
        <v>58401</v>
      </c>
      <c r="D12" s="2">
        <v>4301</v>
      </c>
      <c r="E12" s="2">
        <v>130646</v>
      </c>
      <c r="F12" s="2">
        <v>231</v>
      </c>
      <c r="G12" s="2">
        <v>134</v>
      </c>
      <c r="H12" s="2">
        <v>38000</v>
      </c>
      <c r="I12" s="2">
        <f t="shared" si="1"/>
        <v>169011</v>
      </c>
    </row>
    <row r="13" spans="1:9" ht="24.75" customHeight="1">
      <c r="A13" s="1" t="s">
        <v>6</v>
      </c>
      <c r="B13" s="8">
        <f t="shared" si="0"/>
        <v>69169</v>
      </c>
      <c r="C13" s="2">
        <v>58406</v>
      </c>
      <c r="D13" s="2">
        <v>4485</v>
      </c>
      <c r="E13" s="2">
        <v>132060</v>
      </c>
      <c r="F13" s="2">
        <v>226</v>
      </c>
      <c r="G13" s="2">
        <v>392</v>
      </c>
      <c r="H13" s="2">
        <v>38000</v>
      </c>
      <c r="I13" s="2">
        <f t="shared" si="1"/>
        <v>170678</v>
      </c>
    </row>
    <row r="14" spans="1:9" ht="24.75" customHeight="1">
      <c r="A14" s="1" t="s">
        <v>7</v>
      </c>
      <c r="B14" s="8">
        <f t="shared" si="0"/>
        <v>69059</v>
      </c>
      <c r="C14" s="2">
        <v>58401</v>
      </c>
      <c r="D14" s="2">
        <v>4250</v>
      </c>
      <c r="E14" s="2">
        <v>131710</v>
      </c>
      <c r="F14" s="2">
        <v>232</v>
      </c>
      <c r="G14" s="2">
        <v>368</v>
      </c>
      <c r="H14" s="2">
        <v>38000</v>
      </c>
      <c r="I14" s="2">
        <f t="shared" si="1"/>
        <v>170310</v>
      </c>
    </row>
    <row r="15" spans="1:9" ht="24.75" customHeight="1">
      <c r="A15" s="1" t="s">
        <v>8</v>
      </c>
      <c r="B15" s="8">
        <f t="shared" si="0"/>
        <v>76167</v>
      </c>
      <c r="C15" s="2">
        <v>58421</v>
      </c>
      <c r="D15" s="2">
        <v>5008</v>
      </c>
      <c r="E15" s="2">
        <v>139596</v>
      </c>
      <c r="F15" s="2">
        <v>229</v>
      </c>
      <c r="G15" s="2">
        <v>656</v>
      </c>
      <c r="H15" s="2">
        <v>38000</v>
      </c>
      <c r="I15" s="2">
        <f t="shared" si="1"/>
        <v>178481</v>
      </c>
    </row>
    <row r="16" spans="1:9" ht="24.75" customHeight="1">
      <c r="A16" s="1" t="s">
        <v>9</v>
      </c>
      <c r="B16" s="8">
        <f t="shared" si="0"/>
        <v>70841</v>
      </c>
      <c r="C16" s="2">
        <v>58401</v>
      </c>
      <c r="D16" s="2">
        <v>4510</v>
      </c>
      <c r="E16" s="2">
        <v>133752</v>
      </c>
      <c r="F16" s="2">
        <v>226</v>
      </c>
      <c r="G16" s="2">
        <v>379</v>
      </c>
      <c r="H16" s="2">
        <v>38000</v>
      </c>
      <c r="I16" s="2">
        <f t="shared" si="1"/>
        <v>172357</v>
      </c>
    </row>
    <row r="17" spans="1:9" ht="24.75" customHeight="1">
      <c r="A17" s="1" t="s">
        <v>10</v>
      </c>
      <c r="B17" s="8">
        <f t="shared" si="0"/>
        <v>71027</v>
      </c>
      <c r="C17" s="2">
        <v>58421</v>
      </c>
      <c r="D17" s="2">
        <v>4639</v>
      </c>
      <c r="E17" s="2">
        <v>134087</v>
      </c>
      <c r="F17" s="2">
        <v>228</v>
      </c>
      <c r="G17" s="2">
        <v>223</v>
      </c>
      <c r="H17" s="2">
        <v>38000</v>
      </c>
      <c r="I17" s="2">
        <f t="shared" si="1"/>
        <v>172538</v>
      </c>
    </row>
    <row r="18" spans="1:10" ht="27" customHeight="1">
      <c r="A18" s="5" t="s">
        <v>207</v>
      </c>
      <c r="B18" s="2">
        <f aca="true" t="shared" si="2" ref="B18:H18">SUM(B6:B17)</f>
        <v>841088</v>
      </c>
      <c r="C18" s="2">
        <f t="shared" si="2"/>
        <v>701720</v>
      </c>
      <c r="D18" s="36">
        <f t="shared" si="2"/>
        <v>52145</v>
      </c>
      <c r="E18" s="2">
        <f t="shared" si="2"/>
        <v>1594953</v>
      </c>
      <c r="F18" s="2">
        <f t="shared" si="2"/>
        <v>2842</v>
      </c>
      <c r="G18" s="2">
        <f t="shared" si="2"/>
        <v>3961</v>
      </c>
      <c r="H18" s="2">
        <f t="shared" si="2"/>
        <v>456000</v>
      </c>
      <c r="I18" s="21">
        <f t="shared" si="1"/>
        <v>2057756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3">
      <selection activeCell="C22" sqref="C22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204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23" t="s">
        <v>205</v>
      </c>
    </row>
    <row r="3" spans="1:7" ht="24.75" customHeight="1">
      <c r="A3" s="66"/>
      <c r="B3" s="67" t="s">
        <v>59</v>
      </c>
      <c r="C3" s="67"/>
      <c r="D3" s="67" t="s">
        <v>58</v>
      </c>
      <c r="E3" s="67"/>
      <c r="F3" s="68" t="s">
        <v>21</v>
      </c>
      <c r="G3" s="68"/>
    </row>
    <row r="4" spans="1:7" ht="24.75" customHeight="1">
      <c r="A4" s="66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0</v>
      </c>
      <c r="C5" s="2">
        <v>0</v>
      </c>
      <c r="D5" s="12">
        <v>236.58</v>
      </c>
      <c r="E5" s="2">
        <v>5768</v>
      </c>
      <c r="F5" s="12">
        <f>B5+D5</f>
        <v>236.58</v>
      </c>
      <c r="G5" s="2">
        <f>C5+E5</f>
        <v>5768</v>
      </c>
    </row>
    <row r="6" spans="1:7" ht="24.75" customHeight="1">
      <c r="A6" s="1" t="s">
        <v>0</v>
      </c>
      <c r="B6" s="2">
        <v>1400</v>
      </c>
      <c r="C6" s="2">
        <v>28200</v>
      </c>
      <c r="D6" s="12">
        <v>63.38</v>
      </c>
      <c r="E6" s="2">
        <v>2558.353146</v>
      </c>
      <c r="F6" s="12">
        <f aca="true" t="shared" si="0" ref="F6:G16">B6+D6</f>
        <v>1463.38</v>
      </c>
      <c r="G6" s="2">
        <f t="shared" si="0"/>
        <v>30758.353146</v>
      </c>
    </row>
    <row r="7" spans="1:7" ht="24.75" customHeight="1">
      <c r="A7" s="1" t="s">
        <v>1</v>
      </c>
      <c r="B7" s="2">
        <v>0</v>
      </c>
      <c r="C7" s="2">
        <v>0</v>
      </c>
      <c r="D7" s="12">
        <v>178.41</v>
      </c>
      <c r="E7" s="2">
        <v>5717.031484</v>
      </c>
      <c r="F7" s="12">
        <f t="shared" si="0"/>
        <v>178.41</v>
      </c>
      <c r="G7" s="2">
        <f t="shared" si="0"/>
        <v>5717.031484</v>
      </c>
    </row>
    <row r="8" spans="1:7" ht="24.75" customHeight="1">
      <c r="A8" s="1" t="s">
        <v>2</v>
      </c>
      <c r="B8" s="2">
        <v>1400</v>
      </c>
      <c r="C8" s="2">
        <v>29000</v>
      </c>
      <c r="D8" s="12">
        <v>170.39</v>
      </c>
      <c r="E8" s="2">
        <v>5598.890973</v>
      </c>
      <c r="F8" s="12">
        <f t="shared" si="0"/>
        <v>1570.3899999999999</v>
      </c>
      <c r="G8" s="2">
        <f t="shared" si="0"/>
        <v>34598.890973</v>
      </c>
    </row>
    <row r="9" spans="1:7" ht="24.75" customHeight="1">
      <c r="A9" s="1" t="s">
        <v>3</v>
      </c>
      <c r="B9" s="2">
        <v>1400</v>
      </c>
      <c r="C9" s="2">
        <v>30600</v>
      </c>
      <c r="D9" s="12">
        <v>161.18</v>
      </c>
      <c r="E9" s="2">
        <v>4237.003132000001</v>
      </c>
      <c r="F9" s="12">
        <f t="shared" si="0"/>
        <v>1561.18</v>
      </c>
      <c r="G9" s="2">
        <f t="shared" si="0"/>
        <v>34837.003132</v>
      </c>
    </row>
    <row r="10" spans="1:7" ht="24.75" customHeight="1">
      <c r="A10" s="1" t="s">
        <v>4</v>
      </c>
      <c r="B10" s="2">
        <v>0</v>
      </c>
      <c r="C10" s="2">
        <v>0</v>
      </c>
      <c r="D10" s="12">
        <v>66.41</v>
      </c>
      <c r="E10" s="2">
        <v>2970.5</v>
      </c>
      <c r="F10" s="12">
        <f t="shared" si="0"/>
        <v>66.41</v>
      </c>
      <c r="G10" s="2">
        <f t="shared" si="0"/>
        <v>2970.5</v>
      </c>
    </row>
    <row r="11" spans="1:7" ht="24.75" customHeight="1">
      <c r="A11" s="1" t="s">
        <v>5</v>
      </c>
      <c r="B11" s="2">
        <v>0</v>
      </c>
      <c r="C11" s="2">
        <v>0</v>
      </c>
      <c r="D11" s="12">
        <v>112.42</v>
      </c>
      <c r="E11" s="2">
        <v>3133.999792</v>
      </c>
      <c r="F11" s="12">
        <f t="shared" si="0"/>
        <v>112.42</v>
      </c>
      <c r="G11" s="2">
        <f t="shared" si="0"/>
        <v>3133.999792</v>
      </c>
    </row>
    <row r="12" spans="1:7" ht="24.75" customHeight="1">
      <c r="A12" s="1" t="s">
        <v>6</v>
      </c>
      <c r="B12" s="2">
        <v>1400</v>
      </c>
      <c r="C12" s="2">
        <v>32467</v>
      </c>
      <c r="D12" s="12">
        <v>177.68</v>
      </c>
      <c r="E12" s="2">
        <v>4804.4816599999995</v>
      </c>
      <c r="F12" s="12">
        <f t="shared" si="0"/>
        <v>1577.68</v>
      </c>
      <c r="G12" s="2">
        <f t="shared" si="0"/>
        <v>37271.48166</v>
      </c>
    </row>
    <row r="13" spans="1:7" ht="24.75" customHeight="1">
      <c r="A13" s="1" t="s">
        <v>7</v>
      </c>
      <c r="B13" s="2">
        <v>0</v>
      </c>
      <c r="C13" s="2">
        <v>0</v>
      </c>
      <c r="D13" s="12">
        <v>176.76</v>
      </c>
      <c r="E13" s="2">
        <v>4903.004231999999</v>
      </c>
      <c r="F13" s="12">
        <f t="shared" si="0"/>
        <v>176.76</v>
      </c>
      <c r="G13" s="2">
        <f t="shared" si="0"/>
        <v>4903.004231999999</v>
      </c>
    </row>
    <row r="14" spans="1:7" ht="24.75" customHeight="1">
      <c r="A14" s="1" t="s">
        <v>8</v>
      </c>
      <c r="B14" s="2">
        <v>0</v>
      </c>
      <c r="C14" s="2">
        <v>0</v>
      </c>
      <c r="D14" s="12">
        <v>324.83000000000004</v>
      </c>
      <c r="E14" s="2">
        <v>8824.988329</v>
      </c>
      <c r="F14" s="12">
        <f t="shared" si="0"/>
        <v>324.83000000000004</v>
      </c>
      <c r="G14" s="2">
        <f t="shared" si="0"/>
        <v>8824.988329</v>
      </c>
    </row>
    <row r="15" spans="1:7" ht="24.75" customHeight="1">
      <c r="A15" s="1" t="s">
        <v>9</v>
      </c>
      <c r="B15" s="2">
        <v>1400</v>
      </c>
      <c r="C15" s="2">
        <v>32600</v>
      </c>
      <c r="D15" s="12">
        <v>202.47</v>
      </c>
      <c r="E15" s="2">
        <v>6006.009338999999</v>
      </c>
      <c r="F15" s="12">
        <f t="shared" si="0"/>
        <v>1602.47</v>
      </c>
      <c r="G15" s="2">
        <f t="shared" si="0"/>
        <v>38606.009339</v>
      </c>
    </row>
    <row r="16" spans="1:7" ht="24.75" customHeight="1">
      <c r="A16" s="1" t="s">
        <v>10</v>
      </c>
      <c r="B16" s="2">
        <v>1500</v>
      </c>
      <c r="C16" s="2">
        <v>36075</v>
      </c>
      <c r="D16" s="12">
        <v>145.65</v>
      </c>
      <c r="E16" s="2">
        <v>3826.0742200000004</v>
      </c>
      <c r="F16" s="12">
        <f t="shared" si="0"/>
        <v>1645.65</v>
      </c>
      <c r="G16" s="2">
        <f t="shared" si="0"/>
        <v>39901.07422</v>
      </c>
    </row>
    <row r="17" spans="1:7" ht="27" customHeight="1">
      <c r="A17" s="5" t="s">
        <v>23</v>
      </c>
      <c r="B17" s="2">
        <f aca="true" t="shared" si="1" ref="B17:G17">SUM(B5:B16)</f>
        <v>8500</v>
      </c>
      <c r="C17" s="2">
        <f t="shared" si="1"/>
        <v>188942</v>
      </c>
      <c r="D17" s="12">
        <f t="shared" si="1"/>
        <v>2016.16</v>
      </c>
      <c r="E17" s="2">
        <f t="shared" si="1"/>
        <v>58348.336307</v>
      </c>
      <c r="F17" s="2">
        <f t="shared" si="1"/>
        <v>10516.16</v>
      </c>
      <c r="G17" s="2">
        <f t="shared" si="1"/>
        <v>247290.33630700002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="85" zoomScaleNormal="85" zoomScalePageLayoutView="0" workbookViewId="0" topLeftCell="A13">
      <selection activeCell="Q24" sqref="Q24"/>
    </sheetView>
  </sheetViews>
  <sheetFormatPr defaultColWidth="9.00390625" defaultRowHeight="16.5"/>
  <cols>
    <col min="2" max="3" width="11.50390625" style="0" customWidth="1"/>
    <col min="13" max="13" width="10.125" style="0" bestFit="1" customWidth="1"/>
    <col min="15" max="15" width="12.00390625" style="0" customWidth="1"/>
    <col min="24" max="24" width="13.875" style="0" customWidth="1"/>
    <col min="25" max="25" width="13.375" style="0" customWidth="1"/>
  </cols>
  <sheetData>
    <row r="1" spans="1:25" ht="24.75">
      <c r="A1" s="54" t="s">
        <v>200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4.75">
      <c r="A2" s="4"/>
      <c r="B2" s="4"/>
      <c r="C2" s="4"/>
      <c r="D2" s="4"/>
      <c r="E2" s="4"/>
      <c r="F2" s="4"/>
      <c r="G2" s="4"/>
      <c r="H2" s="7"/>
      <c r="I2" s="7"/>
      <c r="J2" s="7"/>
      <c r="K2" s="7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Y2" s="23"/>
    </row>
    <row r="3" spans="1:25" ht="32.2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8" t="s">
        <v>180</v>
      </c>
      <c r="I3" s="59"/>
      <c r="J3" s="59"/>
      <c r="K3" s="60"/>
      <c r="L3" s="73" t="s">
        <v>91</v>
      </c>
      <c r="M3" s="74"/>
      <c r="N3" s="75" t="s">
        <v>92</v>
      </c>
      <c r="O3" s="74"/>
      <c r="P3" s="69" t="s">
        <v>132</v>
      </c>
      <c r="Q3" s="70"/>
      <c r="R3" s="69" t="s">
        <v>133</v>
      </c>
      <c r="S3" s="70"/>
      <c r="T3" s="58" t="s">
        <v>188</v>
      </c>
      <c r="U3" s="59"/>
      <c r="V3" s="35" t="s">
        <v>192</v>
      </c>
      <c r="W3" s="35"/>
      <c r="X3" s="71" t="s">
        <v>21</v>
      </c>
      <c r="Y3" s="72"/>
    </row>
    <row r="4" spans="1:25" ht="16.5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26" t="s">
        <v>18</v>
      </c>
      <c r="I4" s="26" t="s">
        <v>19</v>
      </c>
      <c r="J4" s="26" t="s">
        <v>18</v>
      </c>
      <c r="K4" s="26" t="s">
        <v>19</v>
      </c>
      <c r="L4" s="30" t="s">
        <v>18</v>
      </c>
      <c r="M4" s="3" t="s">
        <v>19</v>
      </c>
      <c r="N4" s="3" t="s">
        <v>18</v>
      </c>
      <c r="O4" s="3" t="s">
        <v>19</v>
      </c>
      <c r="P4" s="3" t="s">
        <v>18</v>
      </c>
      <c r="Q4" s="3" t="s">
        <v>19</v>
      </c>
      <c r="R4" s="3" t="s">
        <v>18</v>
      </c>
      <c r="S4" s="3" t="s">
        <v>19</v>
      </c>
      <c r="T4" s="3" t="s">
        <v>18</v>
      </c>
      <c r="U4" s="3" t="s">
        <v>19</v>
      </c>
      <c r="V4" s="3" t="s">
        <v>177</v>
      </c>
      <c r="W4" s="3" t="s">
        <v>178</v>
      </c>
      <c r="X4" s="5" t="s">
        <v>15</v>
      </c>
      <c r="Y4" s="5" t="s">
        <v>11</v>
      </c>
    </row>
    <row r="5" spans="1:25" ht="16.5">
      <c r="A5" s="1" t="s">
        <v>12</v>
      </c>
      <c r="B5" s="2">
        <v>480759</v>
      </c>
      <c r="C5" s="2">
        <v>1408966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27680</v>
      </c>
      <c r="O5" s="2">
        <v>109560</v>
      </c>
      <c r="P5" s="28"/>
      <c r="Q5" s="2"/>
      <c r="R5" s="2"/>
      <c r="S5" s="2"/>
      <c r="T5" s="2"/>
      <c r="U5" s="2"/>
      <c r="V5" s="2">
        <v>397</v>
      </c>
      <c r="W5" s="2">
        <v>1267</v>
      </c>
      <c r="X5" s="2">
        <f>SUM(B5+D5+F5+J5+H5+L5+N5+P5+R5+T5+V5)</f>
        <v>508836</v>
      </c>
      <c r="Y5" s="2">
        <f>SUM(C5+E5+G5+K5+I5+M5+O5+Q5+S5+U5+W5)</f>
        <v>1519793</v>
      </c>
    </row>
    <row r="6" spans="1:25" ht="16.5">
      <c r="A6" s="1" t="s">
        <v>0</v>
      </c>
      <c r="B6" s="2">
        <v>448948</v>
      </c>
      <c r="C6" s="2">
        <v>1279237</v>
      </c>
      <c r="D6" s="2">
        <v>9120</v>
      </c>
      <c r="E6" s="2">
        <v>24460</v>
      </c>
      <c r="F6" s="2">
        <v>1920</v>
      </c>
      <c r="G6" s="2">
        <v>6224</v>
      </c>
      <c r="H6" s="2">
        <v>6480</v>
      </c>
      <c r="I6" s="2">
        <v>29125</v>
      </c>
      <c r="J6" s="2">
        <v>560</v>
      </c>
      <c r="K6" s="2">
        <v>1080</v>
      </c>
      <c r="L6" s="2">
        <v>13840</v>
      </c>
      <c r="M6" s="2">
        <v>66147</v>
      </c>
      <c r="N6" s="2">
        <v>24320</v>
      </c>
      <c r="O6" s="2">
        <v>99675</v>
      </c>
      <c r="P6" s="28">
        <v>1640</v>
      </c>
      <c r="Q6" s="2">
        <v>4936</v>
      </c>
      <c r="R6" s="2">
        <v>960</v>
      </c>
      <c r="S6" s="2">
        <v>2140</v>
      </c>
      <c r="T6" s="2">
        <v>3400</v>
      </c>
      <c r="U6" s="2">
        <v>13634</v>
      </c>
      <c r="V6" s="2">
        <v>7857</v>
      </c>
      <c r="W6" s="2">
        <v>23384</v>
      </c>
      <c r="X6" s="2">
        <f>SUM(B6+D6+F6+J6+H6+L6+N6+P6+R6+T6+V6)</f>
        <v>519045</v>
      </c>
      <c r="Y6" s="2">
        <f aca="true" t="shared" si="0" ref="Y6:Y17">SUM(C6+E6+G6+K6+I6+M6+O6+Q6+S6+U6+W6)</f>
        <v>1550042</v>
      </c>
    </row>
    <row r="7" spans="1:25" ht="16.5">
      <c r="A7" s="1" t="s">
        <v>1</v>
      </c>
      <c r="B7" s="2">
        <v>353460</v>
      </c>
      <c r="C7" s="2">
        <v>1045487</v>
      </c>
      <c r="D7" s="2"/>
      <c r="E7" s="2"/>
      <c r="F7" s="2"/>
      <c r="G7" s="2"/>
      <c r="H7" s="2"/>
      <c r="I7" s="2"/>
      <c r="J7" s="2"/>
      <c r="K7" s="2"/>
      <c r="L7" s="31"/>
      <c r="M7" s="2"/>
      <c r="N7" s="2">
        <v>18400</v>
      </c>
      <c r="O7" s="2">
        <v>84193</v>
      </c>
      <c r="P7" s="2"/>
      <c r="Q7" s="2"/>
      <c r="R7" s="2"/>
      <c r="S7" s="2"/>
      <c r="T7" s="2"/>
      <c r="U7" s="28"/>
      <c r="V7" s="2">
        <v>736</v>
      </c>
      <c r="W7" s="2">
        <v>2080</v>
      </c>
      <c r="X7" s="2">
        <f aca="true" t="shared" si="1" ref="X7:X17">SUM(B7+D7+F7+J7+H7+L7+N7+P7+R7+T7+V7)</f>
        <v>372596</v>
      </c>
      <c r="Y7" s="2">
        <f t="shared" si="0"/>
        <v>1131760</v>
      </c>
    </row>
    <row r="8" spans="1:25" ht="16.5">
      <c r="A8" s="1" t="s">
        <v>2</v>
      </c>
      <c r="B8" s="2">
        <v>552020</v>
      </c>
      <c r="C8" s="2">
        <v>1510416</v>
      </c>
      <c r="D8" s="25">
        <v>14000</v>
      </c>
      <c r="E8" s="2">
        <v>32432</v>
      </c>
      <c r="F8" s="25">
        <v>1240</v>
      </c>
      <c r="G8" s="2">
        <v>3200</v>
      </c>
      <c r="H8" s="19">
        <v>6320</v>
      </c>
      <c r="I8" s="2">
        <v>28321</v>
      </c>
      <c r="J8" s="2">
        <v>200</v>
      </c>
      <c r="K8" s="2">
        <v>321</v>
      </c>
      <c r="L8" s="25">
        <v>14000</v>
      </c>
      <c r="M8" s="2">
        <v>66952</v>
      </c>
      <c r="N8" s="25">
        <v>18480</v>
      </c>
      <c r="O8" s="9">
        <v>86869</v>
      </c>
      <c r="P8" s="25">
        <v>1560</v>
      </c>
      <c r="Q8" s="9">
        <v>4567</v>
      </c>
      <c r="R8" s="25">
        <v>520</v>
      </c>
      <c r="S8" s="2">
        <v>979</v>
      </c>
      <c r="T8" s="25">
        <v>2280</v>
      </c>
      <c r="U8" s="28">
        <v>7999</v>
      </c>
      <c r="V8" s="2">
        <v>6505</v>
      </c>
      <c r="W8" s="2">
        <v>17387</v>
      </c>
      <c r="X8" s="2">
        <f t="shared" si="1"/>
        <v>617125</v>
      </c>
      <c r="Y8" s="2">
        <f t="shared" si="0"/>
        <v>1759443</v>
      </c>
    </row>
    <row r="9" spans="1:25" ht="16.5">
      <c r="A9" s="1" t="s">
        <v>3</v>
      </c>
      <c r="B9" s="2">
        <v>652024</v>
      </c>
      <c r="C9" s="2">
        <v>1695126</v>
      </c>
      <c r="D9" s="2"/>
      <c r="E9" s="2"/>
      <c r="F9" s="2"/>
      <c r="G9" s="2"/>
      <c r="H9" s="2"/>
      <c r="I9" s="2"/>
      <c r="J9" s="2"/>
      <c r="K9" s="2"/>
      <c r="L9" s="31"/>
      <c r="M9" s="2"/>
      <c r="N9" s="2">
        <v>25440</v>
      </c>
      <c r="O9" s="2">
        <v>103346</v>
      </c>
      <c r="P9" s="2"/>
      <c r="Q9" s="2"/>
      <c r="R9" s="2"/>
      <c r="S9" s="2"/>
      <c r="T9" s="2"/>
      <c r="U9" s="28"/>
      <c r="V9" s="2">
        <v>507</v>
      </c>
      <c r="W9" s="2">
        <v>1508</v>
      </c>
      <c r="X9" s="2">
        <f t="shared" si="1"/>
        <v>677971</v>
      </c>
      <c r="Y9" s="2">
        <f t="shared" si="0"/>
        <v>1799980</v>
      </c>
    </row>
    <row r="10" spans="1:25" ht="16.5">
      <c r="A10" s="1" t="s">
        <v>4</v>
      </c>
      <c r="B10" s="2">
        <v>726264</v>
      </c>
      <c r="C10" s="2">
        <v>1762566</v>
      </c>
      <c r="D10" s="2">
        <v>12000</v>
      </c>
      <c r="E10" s="2">
        <v>34337</v>
      </c>
      <c r="F10" s="2">
        <v>2560</v>
      </c>
      <c r="G10" s="2">
        <v>9409</v>
      </c>
      <c r="H10" s="2">
        <v>5200</v>
      </c>
      <c r="I10" s="2">
        <v>22688</v>
      </c>
      <c r="J10" s="2">
        <v>78</v>
      </c>
      <c r="K10" s="2">
        <v>327</v>
      </c>
      <c r="L10" s="31">
        <v>14600</v>
      </c>
      <c r="M10" s="2">
        <v>69970</v>
      </c>
      <c r="N10" s="2">
        <v>25520</v>
      </c>
      <c r="O10" s="2">
        <v>105209</v>
      </c>
      <c r="P10" s="2">
        <v>1800</v>
      </c>
      <c r="Q10" s="2">
        <v>5672</v>
      </c>
      <c r="R10" s="2">
        <v>960</v>
      </c>
      <c r="S10" s="2">
        <v>2140</v>
      </c>
      <c r="T10" s="2">
        <v>3000</v>
      </c>
      <c r="U10" s="28">
        <v>11622</v>
      </c>
      <c r="V10" s="2">
        <v>9872</v>
      </c>
      <c r="W10" s="2">
        <v>28282</v>
      </c>
      <c r="X10" s="2">
        <f t="shared" si="1"/>
        <v>801854</v>
      </c>
      <c r="Y10" s="2">
        <f t="shared" si="0"/>
        <v>2052222</v>
      </c>
    </row>
    <row r="11" spans="1:25" ht="16.5">
      <c r="A11" s="1" t="s">
        <v>5</v>
      </c>
      <c r="B11" s="2">
        <v>500140</v>
      </c>
      <c r="C11" s="2">
        <v>1710634</v>
      </c>
      <c r="D11" s="2"/>
      <c r="E11" s="2"/>
      <c r="F11" s="2"/>
      <c r="G11" s="2"/>
      <c r="H11" s="2"/>
      <c r="I11" s="2"/>
      <c r="J11" s="2"/>
      <c r="K11" s="2"/>
      <c r="L11" s="31"/>
      <c r="M11" s="2"/>
      <c r="N11" s="2">
        <v>18000</v>
      </c>
      <c r="O11" s="2">
        <v>99095</v>
      </c>
      <c r="P11" s="2"/>
      <c r="Q11" s="2"/>
      <c r="R11" s="2"/>
      <c r="S11" s="2"/>
      <c r="T11" s="2"/>
      <c r="U11" s="28"/>
      <c r="V11" s="2">
        <v>964</v>
      </c>
      <c r="W11" s="2">
        <v>2595</v>
      </c>
      <c r="X11" s="2">
        <f t="shared" si="1"/>
        <v>519104</v>
      </c>
      <c r="Y11" s="2">
        <f t="shared" si="0"/>
        <v>1812324</v>
      </c>
    </row>
    <row r="12" spans="1:25" ht="16.5">
      <c r="A12" s="1" t="s">
        <v>6</v>
      </c>
      <c r="B12" s="2">
        <v>550848</v>
      </c>
      <c r="C12" s="2">
        <v>1849109</v>
      </c>
      <c r="D12" s="2">
        <v>9760</v>
      </c>
      <c r="E12" s="2">
        <v>15628</v>
      </c>
      <c r="F12" s="2">
        <v>1640</v>
      </c>
      <c r="G12" s="2">
        <v>5754</v>
      </c>
      <c r="H12" s="2">
        <v>1760</v>
      </c>
      <c r="I12" s="2">
        <v>6418</v>
      </c>
      <c r="J12" s="2">
        <v>200</v>
      </c>
      <c r="K12" s="2">
        <v>327</v>
      </c>
      <c r="L12" s="31">
        <v>16000</v>
      </c>
      <c r="M12" s="2">
        <v>95509</v>
      </c>
      <c r="N12" s="2">
        <v>21040</v>
      </c>
      <c r="O12" s="2">
        <v>112922</v>
      </c>
      <c r="P12" s="2">
        <v>1480</v>
      </c>
      <c r="Q12" s="2">
        <v>4475</v>
      </c>
      <c r="R12" s="2">
        <v>1400</v>
      </c>
      <c r="S12" s="2">
        <v>4426</v>
      </c>
      <c r="T12" s="2">
        <v>3440</v>
      </c>
      <c r="U12" s="28">
        <v>16736</v>
      </c>
      <c r="V12" s="2">
        <v>5199</v>
      </c>
      <c r="W12" s="2">
        <v>13060</v>
      </c>
      <c r="X12" s="2">
        <f t="shared" si="1"/>
        <v>612767</v>
      </c>
      <c r="Y12" s="2">
        <f t="shared" si="0"/>
        <v>2124364</v>
      </c>
    </row>
    <row r="13" spans="1:25" ht="16.5">
      <c r="A13" s="1" t="s">
        <v>7</v>
      </c>
      <c r="B13" s="2">
        <v>585732</v>
      </c>
      <c r="C13" s="2">
        <v>1970404</v>
      </c>
      <c r="D13" s="20"/>
      <c r="E13" s="20"/>
      <c r="F13" s="20"/>
      <c r="G13" s="20"/>
      <c r="H13" s="20"/>
      <c r="I13" s="20"/>
      <c r="J13" s="20"/>
      <c r="K13" s="20"/>
      <c r="L13" s="32"/>
      <c r="M13" s="20"/>
      <c r="N13" s="13">
        <v>28720</v>
      </c>
      <c r="O13" s="13">
        <v>132692</v>
      </c>
      <c r="P13" s="13"/>
      <c r="Q13" s="13"/>
      <c r="R13" s="2"/>
      <c r="S13" s="2"/>
      <c r="T13" s="2"/>
      <c r="U13" s="28"/>
      <c r="V13" s="2">
        <v>713</v>
      </c>
      <c r="W13" s="2">
        <v>1957</v>
      </c>
      <c r="X13" s="2">
        <f t="shared" si="1"/>
        <v>615165</v>
      </c>
      <c r="Y13" s="2">
        <f t="shared" si="0"/>
        <v>2105053</v>
      </c>
    </row>
    <row r="14" spans="1:25" ht="16.5">
      <c r="A14" s="1" t="s">
        <v>8</v>
      </c>
      <c r="B14" s="2">
        <v>694248</v>
      </c>
      <c r="C14" s="2">
        <v>2210840</v>
      </c>
      <c r="D14" s="2">
        <v>8560</v>
      </c>
      <c r="E14" s="2">
        <v>17427</v>
      </c>
      <c r="F14" s="2">
        <v>1760</v>
      </c>
      <c r="G14" s="2">
        <v>6545</v>
      </c>
      <c r="H14" s="2">
        <v>3040</v>
      </c>
      <c r="I14" s="2">
        <v>14570</v>
      </c>
      <c r="J14" s="2">
        <v>83</v>
      </c>
      <c r="K14" s="2">
        <v>390</v>
      </c>
      <c r="L14" s="31">
        <v>18600</v>
      </c>
      <c r="M14" s="2">
        <v>114310</v>
      </c>
      <c r="N14" s="2">
        <v>26320</v>
      </c>
      <c r="O14" s="2">
        <v>126534</v>
      </c>
      <c r="P14" s="2">
        <v>1240</v>
      </c>
      <c r="Q14" s="2">
        <v>3358</v>
      </c>
      <c r="R14" s="2">
        <v>1360</v>
      </c>
      <c r="S14" s="2">
        <v>4316</v>
      </c>
      <c r="T14" s="2">
        <v>6080</v>
      </c>
      <c r="U14" s="28">
        <v>34056</v>
      </c>
      <c r="V14" s="2">
        <v>5793</v>
      </c>
      <c r="W14" s="2">
        <v>15491</v>
      </c>
      <c r="X14" s="2">
        <f t="shared" si="1"/>
        <v>767084</v>
      </c>
      <c r="Y14" s="2">
        <f t="shared" si="0"/>
        <v>2547837</v>
      </c>
    </row>
    <row r="15" spans="1:25" ht="16.5">
      <c r="A15" s="1" t="s">
        <v>9</v>
      </c>
      <c r="B15" s="2">
        <v>842984</v>
      </c>
      <c r="C15" s="2">
        <v>2024264</v>
      </c>
      <c r="D15" s="2"/>
      <c r="E15" s="2"/>
      <c r="F15" s="2"/>
      <c r="G15" s="2"/>
      <c r="H15" s="2"/>
      <c r="I15" s="2"/>
      <c r="J15" s="2"/>
      <c r="K15" s="2"/>
      <c r="L15" s="31"/>
      <c r="M15" s="2"/>
      <c r="N15" s="2">
        <v>29920</v>
      </c>
      <c r="O15" s="2">
        <v>122724</v>
      </c>
      <c r="P15" s="2"/>
      <c r="Q15" s="2"/>
      <c r="R15" s="2"/>
      <c r="S15" s="2"/>
      <c r="T15" s="2"/>
      <c r="U15" s="28"/>
      <c r="V15" s="2">
        <v>716</v>
      </c>
      <c r="W15" s="2">
        <v>2122</v>
      </c>
      <c r="X15" s="2">
        <f t="shared" si="1"/>
        <v>873620</v>
      </c>
      <c r="Y15" s="2">
        <f t="shared" si="0"/>
        <v>2149110</v>
      </c>
    </row>
    <row r="16" spans="1:25" ht="16.5">
      <c r="A16" s="1" t="s">
        <v>10</v>
      </c>
      <c r="B16" s="2">
        <v>642676</v>
      </c>
      <c r="C16" s="2">
        <v>1683886</v>
      </c>
      <c r="D16" s="2">
        <v>8320</v>
      </c>
      <c r="E16" s="2">
        <v>13004</v>
      </c>
      <c r="F16" s="2">
        <v>2200</v>
      </c>
      <c r="G16" s="2">
        <v>7832</v>
      </c>
      <c r="H16" s="2">
        <v>6640</v>
      </c>
      <c r="I16" s="2">
        <v>31069</v>
      </c>
      <c r="J16" s="2">
        <v>89</v>
      </c>
      <c r="K16" s="2">
        <v>558</v>
      </c>
      <c r="L16" s="2">
        <v>14280</v>
      </c>
      <c r="M16" s="2">
        <v>70755</v>
      </c>
      <c r="N16" s="2">
        <v>25040</v>
      </c>
      <c r="O16" s="2">
        <v>100346</v>
      </c>
      <c r="P16" s="2">
        <v>1240</v>
      </c>
      <c r="Q16" s="2">
        <v>3281</v>
      </c>
      <c r="R16" s="2">
        <v>1040</v>
      </c>
      <c r="S16" s="2">
        <v>2467</v>
      </c>
      <c r="T16" s="2">
        <v>4840</v>
      </c>
      <c r="U16" s="28">
        <v>21649</v>
      </c>
      <c r="V16" s="2">
        <v>11174</v>
      </c>
      <c r="W16" s="2">
        <v>32704</v>
      </c>
      <c r="X16" s="2">
        <f t="shared" si="1"/>
        <v>717539</v>
      </c>
      <c r="Y16" s="2">
        <f t="shared" si="0"/>
        <v>1967551</v>
      </c>
    </row>
    <row r="17" spans="1:25" ht="16.5">
      <c r="A17" s="5" t="s">
        <v>23</v>
      </c>
      <c r="B17" s="2">
        <f>SUM(B5:B16)</f>
        <v>7030103</v>
      </c>
      <c r="C17" s="2">
        <f aca="true" t="shared" si="2" ref="C17:W17">SUM(C5:C16)</f>
        <v>20150935</v>
      </c>
      <c r="D17" s="2">
        <f t="shared" si="2"/>
        <v>61760</v>
      </c>
      <c r="E17" s="2">
        <f t="shared" si="2"/>
        <v>137288</v>
      </c>
      <c r="F17" s="2">
        <f t="shared" si="2"/>
        <v>11320</v>
      </c>
      <c r="G17" s="2">
        <f t="shared" si="2"/>
        <v>38964</v>
      </c>
      <c r="H17" s="2">
        <f t="shared" si="2"/>
        <v>29440</v>
      </c>
      <c r="I17" s="2">
        <f t="shared" si="2"/>
        <v>132191</v>
      </c>
      <c r="J17" s="33">
        <f t="shared" si="2"/>
        <v>1210</v>
      </c>
      <c r="K17" s="33">
        <f t="shared" si="2"/>
        <v>3003</v>
      </c>
      <c r="L17" s="2">
        <f t="shared" si="2"/>
        <v>91320</v>
      </c>
      <c r="M17" s="36">
        <f t="shared" si="2"/>
        <v>483643</v>
      </c>
      <c r="N17" s="2">
        <f t="shared" si="2"/>
        <v>288880</v>
      </c>
      <c r="O17" s="36">
        <f t="shared" si="2"/>
        <v>1283165</v>
      </c>
      <c r="P17" s="2">
        <f t="shared" si="2"/>
        <v>8960</v>
      </c>
      <c r="Q17" s="2">
        <f t="shared" si="2"/>
        <v>26289</v>
      </c>
      <c r="R17" s="2">
        <f t="shared" si="2"/>
        <v>6240</v>
      </c>
      <c r="S17" s="2">
        <f t="shared" si="2"/>
        <v>16468</v>
      </c>
      <c r="T17" s="2">
        <f t="shared" si="2"/>
        <v>23040</v>
      </c>
      <c r="U17" s="2">
        <f t="shared" si="2"/>
        <v>105696</v>
      </c>
      <c r="V17" s="2">
        <f t="shared" si="2"/>
        <v>50433</v>
      </c>
      <c r="W17" s="2">
        <f t="shared" si="2"/>
        <v>141837</v>
      </c>
      <c r="X17" s="2">
        <f t="shared" si="1"/>
        <v>7602706</v>
      </c>
      <c r="Y17" s="2">
        <f t="shared" si="0"/>
        <v>22519479</v>
      </c>
    </row>
    <row r="19" spans="23:25" ht="16.5">
      <c r="W19" t="s">
        <v>13</v>
      </c>
      <c r="X19" t="s">
        <v>52</v>
      </c>
      <c r="Y19" t="s">
        <v>16</v>
      </c>
    </row>
    <row r="20" spans="24:25" ht="16.5">
      <c r="X20" t="s">
        <v>53</v>
      </c>
      <c r="Y20" t="s">
        <v>54</v>
      </c>
    </row>
    <row r="21" ht="16.5">
      <c r="X21" t="s">
        <v>97</v>
      </c>
    </row>
  </sheetData>
  <sheetProtection/>
  <mergeCells count="11">
    <mergeCell ref="N3:O3"/>
    <mergeCell ref="P3:Q3"/>
    <mergeCell ref="R3:S3"/>
    <mergeCell ref="T3:U3"/>
    <mergeCell ref="X3:Y3"/>
    <mergeCell ref="A1:Y1"/>
    <mergeCell ref="A3:A4"/>
    <mergeCell ref="B3:C3"/>
    <mergeCell ref="D3:G3"/>
    <mergeCell ref="H3:K3"/>
    <mergeCell ref="L3:M3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PageLayoutView="0" workbookViewId="0" topLeftCell="A1">
      <selection activeCell="J3" sqref="J3:K3"/>
    </sheetView>
  </sheetViews>
  <sheetFormatPr defaultColWidth="9.00390625" defaultRowHeight="16.5"/>
  <cols>
    <col min="3" max="3" width="10.125" style="0" customWidth="1"/>
    <col min="26" max="26" width="9.50390625" style="0" customWidth="1"/>
    <col min="27" max="27" width="11.125" style="0" customWidth="1"/>
  </cols>
  <sheetData>
    <row r="1" spans="1:27" ht="24.75">
      <c r="A1" s="54" t="s">
        <v>201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AA2" s="14"/>
    </row>
    <row r="3" spans="1:27" ht="29.2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7" t="s">
        <v>161</v>
      </c>
      <c r="K3" s="78"/>
      <c r="L3" s="76" t="s">
        <v>162</v>
      </c>
      <c r="M3" s="79"/>
      <c r="N3" s="76" t="s">
        <v>132</v>
      </c>
      <c r="O3" s="70"/>
      <c r="P3" s="76" t="s">
        <v>188</v>
      </c>
      <c r="Q3" s="70"/>
      <c r="R3" s="76" t="s">
        <v>135</v>
      </c>
      <c r="S3" s="70"/>
      <c r="T3" s="76" t="s">
        <v>202</v>
      </c>
      <c r="U3" s="70"/>
      <c r="V3" s="76" t="s">
        <v>203</v>
      </c>
      <c r="W3" s="70"/>
      <c r="X3" s="35" t="s">
        <v>192</v>
      </c>
      <c r="Y3" s="34"/>
      <c r="Z3" s="71" t="s">
        <v>21</v>
      </c>
      <c r="AA3" s="72"/>
    </row>
    <row r="4" spans="1:27" ht="16.5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3" t="s">
        <v>25</v>
      </c>
      <c r="M4" s="3" t="s">
        <v>26</v>
      </c>
      <c r="N4" s="3" t="s">
        <v>25</v>
      </c>
      <c r="O4" s="3" t="s">
        <v>26</v>
      </c>
      <c r="P4" s="3" t="s">
        <v>25</v>
      </c>
      <c r="Q4" s="3" t="s">
        <v>26</v>
      </c>
      <c r="R4" s="3" t="s">
        <v>25</v>
      </c>
      <c r="S4" s="3" t="s">
        <v>26</v>
      </c>
      <c r="T4" s="3" t="s">
        <v>25</v>
      </c>
      <c r="U4" s="3" t="s">
        <v>26</v>
      </c>
      <c r="V4" s="3" t="s">
        <v>174</v>
      </c>
      <c r="W4" s="3" t="s">
        <v>175</v>
      </c>
      <c r="X4" s="3" t="s">
        <v>174</v>
      </c>
      <c r="Y4" s="3" t="s">
        <v>175</v>
      </c>
      <c r="Z4" s="5" t="s">
        <v>27</v>
      </c>
      <c r="AA4" s="5" t="s">
        <v>28</v>
      </c>
    </row>
    <row r="5" spans="1:27" ht="16.5">
      <c r="A5" s="1" t="s">
        <v>12</v>
      </c>
      <c r="B5" s="2">
        <v>17864</v>
      </c>
      <c r="C5" s="2">
        <v>227775</v>
      </c>
      <c r="D5" s="2">
        <v>344</v>
      </c>
      <c r="E5" s="2">
        <v>4433</v>
      </c>
      <c r="F5" s="2"/>
      <c r="G5" s="2"/>
      <c r="H5" s="2"/>
      <c r="I5" s="2"/>
      <c r="J5" s="2">
        <v>235</v>
      </c>
      <c r="K5" s="2">
        <v>3215</v>
      </c>
      <c r="L5" s="25">
        <v>169</v>
      </c>
      <c r="M5" s="2">
        <v>2219</v>
      </c>
      <c r="N5" s="2">
        <v>0</v>
      </c>
      <c r="O5" s="2">
        <v>36</v>
      </c>
      <c r="P5" s="2">
        <v>48</v>
      </c>
      <c r="Q5" s="2">
        <v>528</v>
      </c>
      <c r="R5" s="2"/>
      <c r="S5" s="2"/>
      <c r="T5" s="2">
        <v>140</v>
      </c>
      <c r="U5" s="2">
        <v>1802</v>
      </c>
      <c r="V5" s="2">
        <v>1011</v>
      </c>
      <c r="W5" s="2">
        <v>13397</v>
      </c>
      <c r="X5" s="2">
        <v>87</v>
      </c>
      <c r="Y5" s="2">
        <v>1655</v>
      </c>
      <c r="Z5" s="2">
        <f>SUM(B5+D5+F5+H5+J5+L5+N5+P5+R5+T5+V5+X5)</f>
        <v>19898</v>
      </c>
      <c r="AA5" s="2">
        <f>SUM(C5+E5+G5+I5+K5+M5+O5+Q5+S5+U5+W5+Y5)</f>
        <v>255060</v>
      </c>
    </row>
    <row r="6" spans="1:27" ht="16.5">
      <c r="A6" s="1" t="s">
        <v>0</v>
      </c>
      <c r="B6" s="2">
        <v>17995</v>
      </c>
      <c r="C6" s="2">
        <v>229432</v>
      </c>
      <c r="D6" s="2">
        <v>395</v>
      </c>
      <c r="E6" s="2">
        <v>5078</v>
      </c>
      <c r="F6" s="25">
        <v>14</v>
      </c>
      <c r="G6" s="2">
        <v>179</v>
      </c>
      <c r="H6" s="2">
        <v>0</v>
      </c>
      <c r="I6" s="2">
        <v>71</v>
      </c>
      <c r="J6" s="2">
        <v>333</v>
      </c>
      <c r="K6" s="2">
        <v>4454</v>
      </c>
      <c r="L6" s="2">
        <v>177</v>
      </c>
      <c r="M6" s="2">
        <v>2321</v>
      </c>
      <c r="N6" s="2">
        <v>1</v>
      </c>
      <c r="O6" s="2">
        <v>43</v>
      </c>
      <c r="P6" s="2">
        <v>43</v>
      </c>
      <c r="Q6" s="2">
        <v>468</v>
      </c>
      <c r="R6" s="2">
        <v>179</v>
      </c>
      <c r="S6" s="2">
        <v>2105</v>
      </c>
      <c r="T6" s="2">
        <v>120</v>
      </c>
      <c r="U6" s="2">
        <v>1599</v>
      </c>
      <c r="V6" s="2">
        <v>756</v>
      </c>
      <c r="W6" s="2">
        <v>10411</v>
      </c>
      <c r="X6" s="2">
        <v>227</v>
      </c>
      <c r="Y6" s="2">
        <v>3530</v>
      </c>
      <c r="Z6" s="2">
        <f aca="true" t="shared" si="0" ref="Z6:Z17">SUM(B6+D6+F6+H6+J6+L6+N6+P6+T6+V6)</f>
        <v>19834</v>
      </c>
      <c r="AA6" s="2">
        <f aca="true" t="shared" si="1" ref="AA6:AA17">SUM(C6+E6+G6+I6+K6+M6+O6+Q6+U6+W6)</f>
        <v>254056</v>
      </c>
    </row>
    <row r="7" spans="1:27" ht="16.5">
      <c r="A7" s="1" t="s">
        <v>1</v>
      </c>
      <c r="B7" s="8">
        <v>17607</v>
      </c>
      <c r="C7" s="8">
        <v>224524</v>
      </c>
      <c r="D7" s="2">
        <v>389</v>
      </c>
      <c r="E7" s="2">
        <v>5002</v>
      </c>
      <c r="F7" s="2"/>
      <c r="G7" s="2"/>
      <c r="H7" s="2"/>
      <c r="I7" s="2"/>
      <c r="J7" s="2">
        <v>311</v>
      </c>
      <c r="K7" s="2">
        <v>4177</v>
      </c>
      <c r="L7" s="2">
        <v>74</v>
      </c>
      <c r="M7" s="2">
        <v>1017</v>
      </c>
      <c r="N7" s="2">
        <v>2</v>
      </c>
      <c r="O7" s="25">
        <v>51</v>
      </c>
      <c r="P7" s="2">
        <v>56</v>
      </c>
      <c r="Q7" s="25">
        <v>629</v>
      </c>
      <c r="R7" s="2"/>
      <c r="S7" s="2"/>
      <c r="T7" s="2">
        <v>21</v>
      </c>
      <c r="U7" s="2">
        <v>382</v>
      </c>
      <c r="V7" s="2">
        <v>62</v>
      </c>
      <c r="W7" s="2">
        <v>1632</v>
      </c>
      <c r="X7" s="2">
        <v>21</v>
      </c>
      <c r="Y7" s="2">
        <v>496</v>
      </c>
      <c r="Z7" s="2">
        <f t="shared" si="0"/>
        <v>18522</v>
      </c>
      <c r="AA7" s="2">
        <f t="shared" si="1"/>
        <v>237414</v>
      </c>
    </row>
    <row r="8" spans="1:27" ht="16.5">
      <c r="A8" s="1" t="s">
        <v>2</v>
      </c>
      <c r="B8" s="2">
        <v>17717</v>
      </c>
      <c r="C8" s="2">
        <v>225915</v>
      </c>
      <c r="D8" s="2">
        <v>348</v>
      </c>
      <c r="E8" s="2">
        <v>4483</v>
      </c>
      <c r="F8" s="2">
        <v>15</v>
      </c>
      <c r="G8" s="2">
        <v>187</v>
      </c>
      <c r="H8" s="2">
        <v>0</v>
      </c>
      <c r="I8" s="2">
        <v>71</v>
      </c>
      <c r="J8" s="2">
        <v>283</v>
      </c>
      <c r="K8" s="2">
        <v>3822</v>
      </c>
      <c r="L8" s="2">
        <v>148</v>
      </c>
      <c r="M8" s="2">
        <v>1953</v>
      </c>
      <c r="N8" s="25">
        <v>0</v>
      </c>
      <c r="O8" s="2">
        <v>36</v>
      </c>
      <c r="P8" s="2">
        <v>45</v>
      </c>
      <c r="Q8" s="2">
        <v>492</v>
      </c>
      <c r="R8" s="2">
        <v>87</v>
      </c>
      <c r="S8" s="2">
        <v>948</v>
      </c>
      <c r="T8" s="2">
        <v>388</v>
      </c>
      <c r="U8" s="2">
        <v>4989</v>
      </c>
      <c r="V8" s="2">
        <v>119</v>
      </c>
      <c r="W8" s="2">
        <v>2354</v>
      </c>
      <c r="X8" s="2">
        <v>195</v>
      </c>
      <c r="Y8" s="2">
        <v>2720</v>
      </c>
      <c r="Z8" s="2">
        <f t="shared" si="0"/>
        <v>19063</v>
      </c>
      <c r="AA8" s="2">
        <f t="shared" si="1"/>
        <v>244302</v>
      </c>
    </row>
    <row r="9" spans="1:27" ht="16.5">
      <c r="A9" s="1" t="s">
        <v>3</v>
      </c>
      <c r="B9" s="2">
        <v>21654</v>
      </c>
      <c r="C9" s="2">
        <v>200192</v>
      </c>
      <c r="D9" s="2">
        <v>506</v>
      </c>
      <c r="E9" s="2">
        <v>4810</v>
      </c>
      <c r="F9" s="2"/>
      <c r="G9" s="2"/>
      <c r="H9" s="2"/>
      <c r="I9" s="2"/>
      <c r="J9" s="2">
        <v>353</v>
      </c>
      <c r="K9" s="2">
        <v>3241</v>
      </c>
      <c r="L9" s="2">
        <v>204</v>
      </c>
      <c r="M9" s="2">
        <v>1897</v>
      </c>
      <c r="N9" s="2">
        <v>1</v>
      </c>
      <c r="O9" s="2">
        <v>29</v>
      </c>
      <c r="P9" s="2">
        <v>6</v>
      </c>
      <c r="Q9" s="2">
        <v>26</v>
      </c>
      <c r="R9" s="2"/>
      <c r="S9" s="2"/>
      <c r="T9" s="2">
        <v>570</v>
      </c>
      <c r="U9" s="2">
        <v>6765</v>
      </c>
      <c r="V9" s="2">
        <v>233</v>
      </c>
      <c r="W9" s="2">
        <v>773</v>
      </c>
      <c r="X9" s="2">
        <v>26</v>
      </c>
      <c r="Y9" s="2">
        <v>419</v>
      </c>
      <c r="Z9" s="2">
        <f t="shared" si="0"/>
        <v>23527</v>
      </c>
      <c r="AA9" s="2">
        <f t="shared" si="1"/>
        <v>217733</v>
      </c>
    </row>
    <row r="10" spans="1:27" ht="16.5">
      <c r="A10" s="1" t="s">
        <v>4</v>
      </c>
      <c r="B10" s="2">
        <v>20997</v>
      </c>
      <c r="C10" s="25">
        <v>267407</v>
      </c>
      <c r="D10" s="2">
        <v>481</v>
      </c>
      <c r="E10" s="2">
        <v>6166</v>
      </c>
      <c r="F10" s="2">
        <v>15</v>
      </c>
      <c r="G10" s="2">
        <v>156</v>
      </c>
      <c r="H10" s="2">
        <v>0</v>
      </c>
      <c r="I10" s="2">
        <v>71</v>
      </c>
      <c r="J10" s="2">
        <v>331</v>
      </c>
      <c r="K10" s="2">
        <v>4429</v>
      </c>
      <c r="L10" s="2">
        <v>246</v>
      </c>
      <c r="M10" s="2">
        <v>3193</v>
      </c>
      <c r="N10" s="2">
        <v>3</v>
      </c>
      <c r="O10" s="2">
        <v>59</v>
      </c>
      <c r="P10" s="2">
        <v>102</v>
      </c>
      <c r="Q10" s="2">
        <v>1111</v>
      </c>
      <c r="R10" s="2">
        <v>196</v>
      </c>
      <c r="S10" s="2">
        <v>1962</v>
      </c>
      <c r="T10" s="2">
        <v>724</v>
      </c>
      <c r="U10" s="2">
        <v>9239</v>
      </c>
      <c r="V10" s="2">
        <v>137</v>
      </c>
      <c r="W10" s="2">
        <v>2175</v>
      </c>
      <c r="X10" s="2">
        <v>125</v>
      </c>
      <c r="Y10" s="2">
        <v>1382</v>
      </c>
      <c r="Z10" s="2">
        <f t="shared" si="0"/>
        <v>23036</v>
      </c>
      <c r="AA10" s="2">
        <f t="shared" si="1"/>
        <v>294006</v>
      </c>
    </row>
    <row r="11" spans="1:27" ht="16.5">
      <c r="A11" s="1" t="s">
        <v>5</v>
      </c>
      <c r="B11" s="2">
        <v>16874</v>
      </c>
      <c r="C11" s="2">
        <v>215250</v>
      </c>
      <c r="D11" s="2">
        <v>443</v>
      </c>
      <c r="E11" s="2">
        <v>5686</v>
      </c>
      <c r="F11" s="2"/>
      <c r="G11" s="2"/>
      <c r="H11" s="2"/>
      <c r="I11" s="2"/>
      <c r="J11" s="2">
        <v>295</v>
      </c>
      <c r="K11" s="2">
        <v>3973</v>
      </c>
      <c r="L11" s="2">
        <v>125</v>
      </c>
      <c r="M11" s="2">
        <v>1663</v>
      </c>
      <c r="N11" s="2">
        <v>3</v>
      </c>
      <c r="O11" s="2">
        <v>59</v>
      </c>
      <c r="P11" s="2">
        <v>4</v>
      </c>
      <c r="Q11" s="2">
        <v>66</v>
      </c>
      <c r="R11" s="2"/>
      <c r="S11" s="2"/>
      <c r="T11" s="2">
        <v>111</v>
      </c>
      <c r="U11" s="2">
        <v>1486</v>
      </c>
      <c r="V11" s="2">
        <v>0</v>
      </c>
      <c r="W11" s="2">
        <v>964</v>
      </c>
      <c r="X11" s="2">
        <v>43</v>
      </c>
      <c r="Y11" s="2">
        <v>811</v>
      </c>
      <c r="Z11" s="2">
        <f t="shared" si="0"/>
        <v>17855</v>
      </c>
      <c r="AA11" s="2">
        <f t="shared" si="1"/>
        <v>229147</v>
      </c>
    </row>
    <row r="12" spans="1:27" ht="16.5">
      <c r="A12" s="1" t="s">
        <v>6</v>
      </c>
      <c r="B12" s="2">
        <v>13609</v>
      </c>
      <c r="C12" s="2">
        <v>173949</v>
      </c>
      <c r="D12" s="2">
        <v>485</v>
      </c>
      <c r="E12" s="2">
        <v>6217</v>
      </c>
      <c r="F12" s="2">
        <v>13</v>
      </c>
      <c r="G12" s="2">
        <v>172</v>
      </c>
      <c r="H12" s="2">
        <v>0</v>
      </c>
      <c r="I12" s="2">
        <v>71</v>
      </c>
      <c r="J12" s="2">
        <v>389</v>
      </c>
      <c r="K12" s="2">
        <v>5162</v>
      </c>
      <c r="L12" s="2">
        <v>129</v>
      </c>
      <c r="M12" s="2">
        <v>1713</v>
      </c>
      <c r="N12" s="2">
        <v>0</v>
      </c>
      <c r="O12" s="2">
        <v>36</v>
      </c>
      <c r="P12" s="2">
        <v>5</v>
      </c>
      <c r="Q12" s="2">
        <v>74</v>
      </c>
      <c r="R12" s="2">
        <v>81</v>
      </c>
      <c r="S12" s="2">
        <v>876</v>
      </c>
      <c r="T12" s="2">
        <v>190</v>
      </c>
      <c r="U12" s="2">
        <v>2484</v>
      </c>
      <c r="V12" s="2">
        <v>0</v>
      </c>
      <c r="W12" s="2">
        <v>964</v>
      </c>
      <c r="X12" s="2">
        <v>368</v>
      </c>
      <c r="Y12" s="2">
        <v>1649</v>
      </c>
      <c r="Z12" s="2">
        <f t="shared" si="0"/>
        <v>14820</v>
      </c>
      <c r="AA12" s="2">
        <f t="shared" si="1"/>
        <v>190842</v>
      </c>
    </row>
    <row r="13" spans="1:27" ht="16.5">
      <c r="A13" s="1" t="s">
        <v>7</v>
      </c>
      <c r="B13" s="2">
        <v>12702</v>
      </c>
      <c r="C13" s="2">
        <v>162474</v>
      </c>
      <c r="D13" s="2">
        <v>463</v>
      </c>
      <c r="E13" s="2">
        <v>5938</v>
      </c>
      <c r="F13" s="2"/>
      <c r="G13" s="2"/>
      <c r="H13" s="2"/>
      <c r="I13" s="2"/>
      <c r="J13" s="2">
        <v>282</v>
      </c>
      <c r="K13" s="25">
        <v>3809</v>
      </c>
      <c r="L13" s="2">
        <v>155</v>
      </c>
      <c r="M13" s="25">
        <v>2042</v>
      </c>
      <c r="N13" s="2">
        <v>0</v>
      </c>
      <c r="O13" s="25">
        <v>36</v>
      </c>
      <c r="P13" s="2">
        <v>7</v>
      </c>
      <c r="Q13" s="25">
        <v>89</v>
      </c>
      <c r="R13" s="2"/>
      <c r="S13" s="2"/>
      <c r="T13" s="2">
        <v>253</v>
      </c>
      <c r="U13" s="2">
        <v>3282</v>
      </c>
      <c r="V13" s="2">
        <v>129</v>
      </c>
      <c r="W13" s="2">
        <v>2481</v>
      </c>
      <c r="X13" s="2">
        <v>20</v>
      </c>
      <c r="Y13" s="2">
        <v>529</v>
      </c>
      <c r="Z13" s="2">
        <f t="shared" si="0"/>
        <v>13991</v>
      </c>
      <c r="AA13" s="2">
        <f t="shared" si="1"/>
        <v>180151</v>
      </c>
    </row>
    <row r="14" spans="1:27" ht="16.5">
      <c r="A14" s="1" t="s">
        <v>8</v>
      </c>
      <c r="B14" s="2">
        <v>14590</v>
      </c>
      <c r="C14" s="2">
        <v>186358</v>
      </c>
      <c r="D14" s="2">
        <v>467</v>
      </c>
      <c r="E14" s="2">
        <v>5989</v>
      </c>
      <c r="F14" s="2">
        <v>71</v>
      </c>
      <c r="G14" s="2">
        <v>754</v>
      </c>
      <c r="H14" s="2">
        <v>0</v>
      </c>
      <c r="I14" s="2">
        <v>71</v>
      </c>
      <c r="J14" s="2">
        <v>383</v>
      </c>
      <c r="K14" s="2">
        <v>5087</v>
      </c>
      <c r="L14" s="2">
        <v>230</v>
      </c>
      <c r="M14" s="2">
        <v>2990</v>
      </c>
      <c r="N14" s="2">
        <v>0</v>
      </c>
      <c r="O14" s="2">
        <v>36</v>
      </c>
      <c r="P14" s="2">
        <v>7</v>
      </c>
      <c r="Q14" s="2">
        <v>89</v>
      </c>
      <c r="R14" s="2">
        <v>10</v>
      </c>
      <c r="S14" s="2">
        <v>149</v>
      </c>
      <c r="T14" s="2">
        <v>383</v>
      </c>
      <c r="U14" s="2">
        <v>4926</v>
      </c>
      <c r="V14" s="2">
        <v>24</v>
      </c>
      <c r="W14" s="2">
        <v>1180</v>
      </c>
      <c r="X14" s="2">
        <v>253</v>
      </c>
      <c r="Y14" s="2">
        <v>3289</v>
      </c>
      <c r="Z14" s="2">
        <f t="shared" si="0"/>
        <v>16155</v>
      </c>
      <c r="AA14" s="2">
        <f t="shared" si="1"/>
        <v>207480</v>
      </c>
    </row>
    <row r="15" spans="1:27" ht="16.5">
      <c r="A15" s="1" t="s">
        <v>9</v>
      </c>
      <c r="B15" s="2">
        <v>15787</v>
      </c>
      <c r="C15" s="2">
        <v>201500</v>
      </c>
      <c r="D15" s="2">
        <v>394</v>
      </c>
      <c r="E15" s="2">
        <v>5065</v>
      </c>
      <c r="F15" s="2"/>
      <c r="G15" s="2"/>
      <c r="H15" s="2"/>
      <c r="I15" s="2"/>
      <c r="J15" s="2">
        <v>442</v>
      </c>
      <c r="K15" s="2">
        <v>5833</v>
      </c>
      <c r="L15" s="2">
        <v>298</v>
      </c>
      <c r="M15" s="2">
        <v>3850</v>
      </c>
      <c r="N15" s="2">
        <v>2</v>
      </c>
      <c r="O15" s="2">
        <v>51</v>
      </c>
      <c r="P15" s="2">
        <v>7</v>
      </c>
      <c r="Q15" s="2">
        <v>89</v>
      </c>
      <c r="R15" s="2"/>
      <c r="S15" s="2"/>
      <c r="T15" s="2">
        <v>749</v>
      </c>
      <c r="U15" s="2">
        <v>9556</v>
      </c>
      <c r="V15" s="2">
        <v>54</v>
      </c>
      <c r="W15" s="2">
        <v>1532</v>
      </c>
      <c r="X15" s="2">
        <v>55</v>
      </c>
      <c r="Y15" s="2">
        <v>1086</v>
      </c>
      <c r="Z15" s="2">
        <f t="shared" si="0"/>
        <v>17733</v>
      </c>
      <c r="AA15" s="2">
        <f t="shared" si="1"/>
        <v>227476</v>
      </c>
    </row>
    <row r="16" spans="1:27" ht="16.5">
      <c r="A16" s="1" t="s">
        <v>10</v>
      </c>
      <c r="B16" s="2">
        <v>18607</v>
      </c>
      <c r="C16" s="2">
        <v>237174</v>
      </c>
      <c r="D16" s="2">
        <v>441</v>
      </c>
      <c r="E16" s="2">
        <v>5660</v>
      </c>
      <c r="F16" s="2">
        <v>31</v>
      </c>
      <c r="G16" s="2">
        <v>334</v>
      </c>
      <c r="H16" s="2">
        <v>0</v>
      </c>
      <c r="I16" s="2">
        <v>79</v>
      </c>
      <c r="J16" s="2">
        <v>344</v>
      </c>
      <c r="K16" s="2">
        <v>4594</v>
      </c>
      <c r="L16" s="2">
        <v>213</v>
      </c>
      <c r="M16" s="2">
        <v>2776</v>
      </c>
      <c r="N16" s="2">
        <v>0</v>
      </c>
      <c r="O16" s="2">
        <v>36</v>
      </c>
      <c r="P16" s="2">
        <v>9</v>
      </c>
      <c r="Q16" s="2">
        <v>105</v>
      </c>
      <c r="R16" s="2">
        <v>199</v>
      </c>
      <c r="S16" s="2">
        <v>2358</v>
      </c>
      <c r="T16" s="2">
        <v>603</v>
      </c>
      <c r="U16" s="2">
        <v>7710</v>
      </c>
      <c r="V16" s="2">
        <v>96</v>
      </c>
      <c r="W16" s="2">
        <v>2063</v>
      </c>
      <c r="X16" s="2">
        <v>295</v>
      </c>
      <c r="Y16" s="2">
        <v>3745</v>
      </c>
      <c r="Z16" s="2">
        <f t="shared" si="0"/>
        <v>20344</v>
      </c>
      <c r="AA16" s="2">
        <f t="shared" si="1"/>
        <v>260531</v>
      </c>
    </row>
    <row r="17" spans="1:27" ht="16.5">
      <c r="A17" s="5" t="s">
        <v>23</v>
      </c>
      <c r="B17" s="2">
        <f aca="true" t="shared" si="2" ref="B17:U17">SUM(B5:B16)</f>
        <v>206003</v>
      </c>
      <c r="C17" s="2">
        <f t="shared" si="2"/>
        <v>2551950</v>
      </c>
      <c r="D17" s="2">
        <f t="shared" si="2"/>
        <v>5156</v>
      </c>
      <c r="E17" s="2">
        <f t="shared" si="2"/>
        <v>64527</v>
      </c>
      <c r="F17" s="2">
        <f>SUM(F5:F16)</f>
        <v>159</v>
      </c>
      <c r="G17" s="2">
        <f>SUM(G5:G16)</f>
        <v>1782</v>
      </c>
      <c r="H17" s="2">
        <f>SUM(H5:H16)</f>
        <v>0</v>
      </c>
      <c r="I17" s="2">
        <f t="shared" si="2"/>
        <v>434</v>
      </c>
      <c r="J17" s="2">
        <f t="shared" si="2"/>
        <v>3981</v>
      </c>
      <c r="K17" s="36">
        <f t="shared" si="2"/>
        <v>51796</v>
      </c>
      <c r="L17" s="2">
        <f t="shared" si="2"/>
        <v>2168</v>
      </c>
      <c r="M17" s="2">
        <f t="shared" si="2"/>
        <v>27634</v>
      </c>
      <c r="N17" s="2">
        <f t="shared" si="2"/>
        <v>12</v>
      </c>
      <c r="O17" s="2">
        <f t="shared" si="2"/>
        <v>508</v>
      </c>
      <c r="P17" s="2">
        <f t="shared" si="2"/>
        <v>339</v>
      </c>
      <c r="Q17" s="2">
        <f t="shared" si="2"/>
        <v>3766</v>
      </c>
      <c r="R17" s="2">
        <f>SUM(R5:R16)</f>
        <v>752</v>
      </c>
      <c r="S17" s="2">
        <f>SUM(S5:S16)</f>
        <v>8398</v>
      </c>
      <c r="T17" s="2">
        <f t="shared" si="2"/>
        <v>4252</v>
      </c>
      <c r="U17" s="2">
        <f t="shared" si="2"/>
        <v>54220</v>
      </c>
      <c r="V17" s="2">
        <f>SUM(V5:V16)</f>
        <v>2621</v>
      </c>
      <c r="W17" s="2">
        <f>SUM(W5:W16)</f>
        <v>39926</v>
      </c>
      <c r="X17" s="2">
        <f>SUM(X5:X16)</f>
        <v>1715</v>
      </c>
      <c r="Y17" s="2">
        <f>SUM(Y5:Y16)</f>
        <v>21311</v>
      </c>
      <c r="Z17" s="2">
        <f t="shared" si="0"/>
        <v>224691</v>
      </c>
      <c r="AA17" s="2">
        <f t="shared" si="1"/>
        <v>2796543</v>
      </c>
    </row>
    <row r="23" ht="16.5">
      <c r="E23" s="2"/>
    </row>
  </sheetData>
  <sheetProtection/>
  <mergeCells count="13">
    <mergeCell ref="N3:O3"/>
    <mergeCell ref="P3:Q3"/>
    <mergeCell ref="Z3:AA3"/>
    <mergeCell ref="R3:S3"/>
    <mergeCell ref="T3:U3"/>
    <mergeCell ref="V3:W3"/>
    <mergeCell ref="A1:AA1"/>
    <mergeCell ref="A3:A4"/>
    <mergeCell ref="B3:C3"/>
    <mergeCell ref="D3:G3"/>
    <mergeCell ref="H3:I3"/>
    <mergeCell ref="J3:K3"/>
    <mergeCell ref="L3:M3"/>
  </mergeCells>
  <printOptions horizontalCentered="1"/>
  <pageMargins left="0.1968503937007874" right="0.1968503937007874" top="0.5511811023622047" bottom="0.5511811023622047" header="0.31496062992125984" footer="0.31496062992125984"/>
  <pageSetup fitToHeight="1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1"/>
  <sheetViews>
    <sheetView zoomScale="80" zoomScaleNormal="80" zoomScalePageLayoutView="0" workbookViewId="0" topLeftCell="I4">
      <selection activeCell="O17" activeCellId="1" sqref="M17 O17"/>
    </sheetView>
  </sheetViews>
  <sheetFormatPr defaultColWidth="9.00390625" defaultRowHeight="16.5"/>
  <cols>
    <col min="2" max="3" width="11.50390625" style="0" customWidth="1"/>
    <col min="15" max="15" width="10.50390625" style="0" customWidth="1"/>
    <col min="22" max="22" width="8.875" style="0" customWidth="1"/>
    <col min="24" max="24" width="10.625" style="0" customWidth="1"/>
    <col min="25" max="25" width="13.375" style="0" customWidth="1"/>
  </cols>
  <sheetData>
    <row r="1" spans="1:25" ht="24.75">
      <c r="A1" s="54" t="s">
        <v>194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4.75">
      <c r="A2" s="4"/>
      <c r="B2" s="4"/>
      <c r="C2" s="4"/>
      <c r="D2" s="4"/>
      <c r="E2" s="4"/>
      <c r="F2" s="4"/>
      <c r="G2" s="4"/>
      <c r="H2" s="7"/>
      <c r="I2" s="7"/>
      <c r="J2" s="7"/>
      <c r="K2" s="7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Y2" s="23"/>
    </row>
    <row r="3" spans="1:25" ht="16.5">
      <c r="A3" s="55"/>
      <c r="B3" s="67" t="s">
        <v>22</v>
      </c>
      <c r="C3" s="67"/>
      <c r="D3" s="58" t="s">
        <v>20</v>
      </c>
      <c r="E3" s="59"/>
      <c r="F3" s="59"/>
      <c r="G3" s="59"/>
      <c r="H3" s="58" t="s">
        <v>180</v>
      </c>
      <c r="I3" s="59"/>
      <c r="J3" s="59"/>
      <c r="K3" s="60"/>
      <c r="L3" s="80" t="s">
        <v>91</v>
      </c>
      <c r="M3" s="81"/>
      <c r="N3" s="69" t="s">
        <v>92</v>
      </c>
      <c r="O3" s="81"/>
      <c r="P3" s="69" t="s">
        <v>132</v>
      </c>
      <c r="Q3" s="70"/>
      <c r="R3" s="69" t="s">
        <v>133</v>
      </c>
      <c r="S3" s="70"/>
      <c r="T3" s="58" t="s">
        <v>188</v>
      </c>
      <c r="U3" s="59"/>
      <c r="V3" s="35" t="s">
        <v>192</v>
      </c>
      <c r="W3" s="35"/>
      <c r="X3" s="71" t="s">
        <v>21</v>
      </c>
      <c r="Y3" s="72"/>
    </row>
    <row r="4" spans="1:25" ht="16.5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26" t="s">
        <v>18</v>
      </c>
      <c r="I4" s="26" t="s">
        <v>19</v>
      </c>
      <c r="J4" s="26" t="s">
        <v>18</v>
      </c>
      <c r="K4" s="26" t="s">
        <v>19</v>
      </c>
      <c r="L4" s="30" t="s">
        <v>18</v>
      </c>
      <c r="M4" s="3" t="s">
        <v>19</v>
      </c>
      <c r="N4" s="3" t="s">
        <v>18</v>
      </c>
      <c r="O4" s="3" t="s">
        <v>19</v>
      </c>
      <c r="P4" s="3" t="s">
        <v>18</v>
      </c>
      <c r="Q4" s="3" t="s">
        <v>19</v>
      </c>
      <c r="R4" s="3" t="s">
        <v>18</v>
      </c>
      <c r="S4" s="3" t="s">
        <v>19</v>
      </c>
      <c r="T4" s="3" t="s">
        <v>18</v>
      </c>
      <c r="U4" s="3" t="s">
        <v>19</v>
      </c>
      <c r="V4" s="3" t="s">
        <v>177</v>
      </c>
      <c r="W4" s="3" t="s">
        <v>178</v>
      </c>
      <c r="X4" s="5" t="s">
        <v>15</v>
      </c>
      <c r="Y4" s="5" t="s">
        <v>11</v>
      </c>
    </row>
    <row r="5" spans="1:25" ht="16.5">
      <c r="A5" s="1" t="s">
        <v>12</v>
      </c>
      <c r="B5" s="2">
        <v>492000</v>
      </c>
      <c r="C5" s="2">
        <v>1363028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20720</v>
      </c>
      <c r="O5" s="2">
        <v>89950</v>
      </c>
      <c r="P5" s="28"/>
      <c r="Q5" s="2"/>
      <c r="R5" s="2"/>
      <c r="S5" s="2"/>
      <c r="T5" s="2"/>
      <c r="U5" s="2"/>
      <c r="V5" s="2">
        <v>362</v>
      </c>
      <c r="W5" s="2">
        <v>1184</v>
      </c>
      <c r="X5" s="2">
        <f>SUM(B5+D5+F5+J5+H5+L5+N5+P5+R5+T5+V5)</f>
        <v>513082</v>
      </c>
      <c r="Y5" s="2">
        <f>SUM(C5+E5+G5+K5+I5+M5+O5+Q5+S5+U5+W5)</f>
        <v>1454162</v>
      </c>
    </row>
    <row r="6" spans="1:25" ht="16.5">
      <c r="A6" s="1" t="s">
        <v>0</v>
      </c>
      <c r="B6" s="2">
        <v>320000</v>
      </c>
      <c r="C6" s="2">
        <v>961490</v>
      </c>
      <c r="D6" s="2">
        <v>6160</v>
      </c>
      <c r="E6" s="2">
        <v>11697</v>
      </c>
      <c r="F6" s="2">
        <v>1920</v>
      </c>
      <c r="G6" s="2">
        <v>6224</v>
      </c>
      <c r="H6" s="2">
        <v>7840</v>
      </c>
      <c r="I6" s="2">
        <v>35967</v>
      </c>
      <c r="J6" s="2">
        <v>720</v>
      </c>
      <c r="K6" s="2">
        <v>1434</v>
      </c>
      <c r="L6" s="2">
        <v>10160</v>
      </c>
      <c r="M6" s="2">
        <v>47637</v>
      </c>
      <c r="N6" s="2">
        <v>19680</v>
      </c>
      <c r="O6" s="2">
        <v>87179</v>
      </c>
      <c r="P6" s="28">
        <v>3280</v>
      </c>
      <c r="Q6" s="2">
        <v>13030</v>
      </c>
      <c r="R6" s="2">
        <v>120</v>
      </c>
      <c r="S6" s="2">
        <v>196</v>
      </c>
      <c r="T6" s="2">
        <v>1120</v>
      </c>
      <c r="U6" s="2">
        <v>2729</v>
      </c>
      <c r="V6" s="2">
        <v>6165</v>
      </c>
      <c r="W6" s="2">
        <v>19154</v>
      </c>
      <c r="X6" s="2">
        <f>SUM(B6+D6+F6+J6+H6+L6+N6+P6+R6+T6+V6)</f>
        <v>377165</v>
      </c>
      <c r="Y6" s="2">
        <f aca="true" t="shared" si="0" ref="Y6:Y17">SUM(C6+E6+G6+K6+I6+M6+O6+Q6+S6+U6+W6)</f>
        <v>1186737</v>
      </c>
    </row>
    <row r="7" spans="1:25" ht="16.5">
      <c r="A7" s="1" t="s">
        <v>1</v>
      </c>
      <c r="B7" s="2">
        <v>283200</v>
      </c>
      <c r="C7" s="2">
        <v>902654</v>
      </c>
      <c r="D7" s="2"/>
      <c r="E7" s="2"/>
      <c r="F7" s="2"/>
      <c r="G7" s="2"/>
      <c r="H7" s="2"/>
      <c r="I7" s="2"/>
      <c r="J7" s="2"/>
      <c r="K7" s="2"/>
      <c r="L7" s="31"/>
      <c r="M7" s="2"/>
      <c r="N7" s="2">
        <v>17680</v>
      </c>
      <c r="O7" s="2">
        <v>81004</v>
      </c>
      <c r="P7" s="2"/>
      <c r="Q7" s="2"/>
      <c r="R7" s="2"/>
      <c r="S7" s="2"/>
      <c r="T7" s="2"/>
      <c r="U7" s="28"/>
      <c r="V7" s="2">
        <v>801</v>
      </c>
      <c r="W7" s="2">
        <v>2263</v>
      </c>
      <c r="X7" s="2">
        <f aca="true" t="shared" si="1" ref="X7:X17">SUM(B7+D7+F7+J7+H7+L7+N7+P7+R7+T7+V7)</f>
        <v>301681</v>
      </c>
      <c r="Y7" s="2">
        <f t="shared" si="0"/>
        <v>985921</v>
      </c>
    </row>
    <row r="8" spans="1:25" ht="16.5">
      <c r="A8" s="1" t="s">
        <v>2</v>
      </c>
      <c r="B8" s="2">
        <v>423600</v>
      </c>
      <c r="C8" s="2">
        <v>1214944</v>
      </c>
      <c r="D8" s="25">
        <v>4480</v>
      </c>
      <c r="E8" s="2">
        <v>7264</v>
      </c>
      <c r="F8" s="25">
        <v>1600</v>
      </c>
      <c r="G8" s="2">
        <v>4752</v>
      </c>
      <c r="H8" s="19">
        <v>6080</v>
      </c>
      <c r="I8" s="2">
        <v>27114</v>
      </c>
      <c r="J8" s="2">
        <v>1000</v>
      </c>
      <c r="K8" s="2">
        <v>2256</v>
      </c>
      <c r="L8" s="25">
        <v>11640</v>
      </c>
      <c r="M8" s="2">
        <v>55081</v>
      </c>
      <c r="N8" s="25">
        <v>20000</v>
      </c>
      <c r="O8" s="9">
        <v>89035</v>
      </c>
      <c r="P8" s="25">
        <v>2280</v>
      </c>
      <c r="Q8" s="9">
        <v>8000</v>
      </c>
      <c r="R8" s="25">
        <v>120</v>
      </c>
      <c r="S8" s="2">
        <v>196</v>
      </c>
      <c r="T8" s="25">
        <v>80</v>
      </c>
      <c r="U8" s="28">
        <v>130</v>
      </c>
      <c r="V8" s="2">
        <v>4470</v>
      </c>
      <c r="W8" s="2">
        <v>12707</v>
      </c>
      <c r="X8" s="2">
        <f t="shared" si="1"/>
        <v>475350</v>
      </c>
      <c r="Y8" s="2">
        <f t="shared" si="0"/>
        <v>1421479</v>
      </c>
    </row>
    <row r="9" spans="1:25" ht="16.5">
      <c r="A9" s="1" t="s">
        <v>3</v>
      </c>
      <c r="B9" s="2">
        <v>434800</v>
      </c>
      <c r="C9" s="2">
        <v>1240448</v>
      </c>
      <c r="D9" s="2"/>
      <c r="E9" s="2"/>
      <c r="F9" s="2"/>
      <c r="G9" s="2"/>
      <c r="H9" s="2"/>
      <c r="I9" s="2"/>
      <c r="J9" s="2"/>
      <c r="K9" s="2"/>
      <c r="L9" s="31"/>
      <c r="M9" s="2"/>
      <c r="N9" s="2">
        <v>26160</v>
      </c>
      <c r="O9" s="2">
        <v>100551</v>
      </c>
      <c r="P9" s="2"/>
      <c r="Q9" s="2"/>
      <c r="R9" s="2"/>
      <c r="S9" s="2"/>
      <c r="T9" s="2"/>
      <c r="U9" s="28"/>
      <c r="V9" s="2">
        <v>605</v>
      </c>
      <c r="W9" s="2">
        <v>1721</v>
      </c>
      <c r="X9" s="2">
        <f t="shared" si="1"/>
        <v>461565</v>
      </c>
      <c r="Y9" s="2">
        <f t="shared" si="0"/>
        <v>1342720</v>
      </c>
    </row>
    <row r="10" spans="1:25" ht="16.5">
      <c r="A10" s="1" t="s">
        <v>4</v>
      </c>
      <c r="B10" s="2">
        <v>706400</v>
      </c>
      <c r="C10" s="2">
        <v>1726744</v>
      </c>
      <c r="D10" s="2">
        <v>7520</v>
      </c>
      <c r="E10" s="2">
        <v>14565</v>
      </c>
      <c r="F10" s="2">
        <v>2840</v>
      </c>
      <c r="G10" s="2">
        <v>10817</v>
      </c>
      <c r="H10" s="2">
        <v>6080</v>
      </c>
      <c r="I10" s="2">
        <v>27113</v>
      </c>
      <c r="J10" s="2">
        <v>920</v>
      </c>
      <c r="K10" s="2">
        <v>2035</v>
      </c>
      <c r="L10" s="31">
        <v>14840</v>
      </c>
      <c r="M10" s="2">
        <v>71177</v>
      </c>
      <c r="N10" s="2">
        <v>37200</v>
      </c>
      <c r="O10" s="2">
        <v>134795</v>
      </c>
      <c r="P10" s="2">
        <v>3080</v>
      </c>
      <c r="Q10" s="2">
        <v>12024</v>
      </c>
      <c r="R10" s="2">
        <v>280</v>
      </c>
      <c r="S10" s="2">
        <v>475</v>
      </c>
      <c r="T10" s="2">
        <v>3080</v>
      </c>
      <c r="U10" s="28">
        <v>12024</v>
      </c>
      <c r="V10" s="2">
        <v>10619</v>
      </c>
      <c r="W10" s="2">
        <v>31772</v>
      </c>
      <c r="X10" s="2">
        <f t="shared" si="1"/>
        <v>792859</v>
      </c>
      <c r="Y10" s="2">
        <f t="shared" si="0"/>
        <v>2043541</v>
      </c>
    </row>
    <row r="11" spans="1:25" ht="16.5">
      <c r="A11" s="1" t="s">
        <v>5</v>
      </c>
      <c r="B11" s="2">
        <v>822400</v>
      </c>
      <c r="C11" s="2">
        <v>2537672</v>
      </c>
      <c r="D11" s="2"/>
      <c r="E11" s="2"/>
      <c r="F11" s="2"/>
      <c r="G11" s="2"/>
      <c r="H11" s="2"/>
      <c r="I11" s="2"/>
      <c r="J11" s="2"/>
      <c r="K11" s="2"/>
      <c r="L11" s="31"/>
      <c r="M11" s="2"/>
      <c r="N11" s="2">
        <v>59200</v>
      </c>
      <c r="O11" s="2">
        <v>204814</v>
      </c>
      <c r="P11" s="2"/>
      <c r="Q11" s="2"/>
      <c r="R11" s="2"/>
      <c r="S11" s="2"/>
      <c r="T11" s="2"/>
      <c r="U11" s="28"/>
      <c r="V11" s="2">
        <v>800</v>
      </c>
      <c r="W11" s="2">
        <v>2412</v>
      </c>
      <c r="X11" s="2">
        <f t="shared" si="1"/>
        <v>882400</v>
      </c>
      <c r="Y11" s="2">
        <f t="shared" si="0"/>
        <v>2744898</v>
      </c>
    </row>
    <row r="12" spans="1:25" ht="16.5">
      <c r="A12" s="1" t="s">
        <v>6</v>
      </c>
      <c r="B12" s="2">
        <v>628400</v>
      </c>
      <c r="C12" s="2">
        <v>2068779</v>
      </c>
      <c r="D12" s="2">
        <v>12480</v>
      </c>
      <c r="E12" s="2">
        <v>46038</v>
      </c>
      <c r="F12" s="2">
        <v>2840</v>
      </c>
      <c r="G12" s="2">
        <v>13037</v>
      </c>
      <c r="H12" s="2">
        <v>4800</v>
      </c>
      <c r="I12" s="2">
        <v>25325</v>
      </c>
      <c r="J12" s="2">
        <v>600</v>
      </c>
      <c r="K12" s="2">
        <v>1246</v>
      </c>
      <c r="L12" s="31">
        <v>19120</v>
      </c>
      <c r="M12" s="2">
        <v>115599</v>
      </c>
      <c r="N12" s="2">
        <v>34960</v>
      </c>
      <c r="O12" s="2">
        <v>151612</v>
      </c>
      <c r="P12" s="2">
        <v>5720</v>
      </c>
      <c r="Q12" s="2">
        <v>31093</v>
      </c>
      <c r="R12" s="2">
        <v>360</v>
      </c>
      <c r="S12" s="2">
        <v>673</v>
      </c>
      <c r="T12" s="2">
        <v>6520</v>
      </c>
      <c r="U12" s="28">
        <v>36109</v>
      </c>
      <c r="V12" s="2">
        <v>11484</v>
      </c>
      <c r="W12" s="2">
        <v>43357</v>
      </c>
      <c r="X12" s="2">
        <f t="shared" si="1"/>
        <v>727284</v>
      </c>
      <c r="Y12" s="2">
        <f t="shared" si="0"/>
        <v>2532868</v>
      </c>
    </row>
    <row r="13" spans="1:25" ht="16.5">
      <c r="A13" s="1" t="s">
        <v>7</v>
      </c>
      <c r="B13" s="2">
        <v>510800</v>
      </c>
      <c r="C13" s="2">
        <v>1715650</v>
      </c>
      <c r="D13" s="20"/>
      <c r="E13" s="20"/>
      <c r="F13" s="20"/>
      <c r="G13" s="20"/>
      <c r="H13" s="20"/>
      <c r="I13" s="20"/>
      <c r="J13" s="20"/>
      <c r="K13" s="20"/>
      <c r="L13" s="32"/>
      <c r="M13" s="20"/>
      <c r="N13" s="13">
        <v>37440</v>
      </c>
      <c r="O13" s="13">
        <v>156238</v>
      </c>
      <c r="P13" s="13"/>
      <c r="Q13" s="13"/>
      <c r="R13" s="2"/>
      <c r="S13" s="2"/>
      <c r="T13" s="2"/>
      <c r="U13" s="28"/>
      <c r="V13" s="2">
        <v>62</v>
      </c>
      <c r="W13" s="2">
        <v>2598</v>
      </c>
      <c r="X13" s="2">
        <f t="shared" si="1"/>
        <v>548302</v>
      </c>
      <c r="Y13" s="2">
        <f t="shared" si="0"/>
        <v>1874486</v>
      </c>
    </row>
    <row r="14" spans="1:25" ht="16.5">
      <c r="A14" s="1" t="s">
        <v>8</v>
      </c>
      <c r="B14" s="2">
        <v>628400</v>
      </c>
      <c r="C14" s="2">
        <v>2076156</v>
      </c>
      <c r="D14" s="2">
        <v>7760</v>
      </c>
      <c r="E14" s="2">
        <v>19421</v>
      </c>
      <c r="F14" s="2">
        <v>2200</v>
      </c>
      <c r="G14" s="2">
        <v>12446</v>
      </c>
      <c r="H14" s="2">
        <v>4320</v>
      </c>
      <c r="I14" s="2">
        <v>22775</v>
      </c>
      <c r="J14" s="2">
        <v>600</v>
      </c>
      <c r="K14" s="2">
        <v>1265</v>
      </c>
      <c r="L14" s="31">
        <v>19560</v>
      </c>
      <c r="M14" s="2">
        <v>120463</v>
      </c>
      <c r="N14" s="2">
        <v>29920</v>
      </c>
      <c r="O14" s="2">
        <v>136073</v>
      </c>
      <c r="P14" s="2">
        <v>4920</v>
      </c>
      <c r="Q14" s="2">
        <v>26621</v>
      </c>
      <c r="R14" s="2">
        <v>360</v>
      </c>
      <c r="S14" s="2">
        <v>677</v>
      </c>
      <c r="T14" s="2">
        <v>4640</v>
      </c>
      <c r="U14" s="28">
        <v>24826</v>
      </c>
      <c r="V14" s="2">
        <v>7600</v>
      </c>
      <c r="W14" s="2">
        <v>28647</v>
      </c>
      <c r="X14" s="2">
        <f t="shared" si="1"/>
        <v>710280</v>
      </c>
      <c r="Y14" s="2">
        <f t="shared" si="0"/>
        <v>2469370</v>
      </c>
    </row>
    <row r="15" spans="1:25" ht="16.5">
      <c r="A15" s="1" t="s">
        <v>9</v>
      </c>
      <c r="B15" s="2">
        <v>584000</v>
      </c>
      <c r="C15" s="2">
        <v>1524405</v>
      </c>
      <c r="D15" s="2"/>
      <c r="E15" s="2"/>
      <c r="F15" s="2"/>
      <c r="G15" s="2"/>
      <c r="H15" s="2"/>
      <c r="I15" s="2"/>
      <c r="J15" s="2"/>
      <c r="K15" s="2"/>
      <c r="L15" s="31"/>
      <c r="M15" s="2"/>
      <c r="N15" s="2">
        <v>27520</v>
      </c>
      <c r="O15" s="2">
        <v>112106</v>
      </c>
      <c r="P15" s="2"/>
      <c r="Q15" s="2"/>
      <c r="R15" s="2"/>
      <c r="S15" s="2"/>
      <c r="T15" s="2"/>
      <c r="U15" s="28"/>
      <c r="V15" s="2">
        <v>569</v>
      </c>
      <c r="W15" s="2">
        <v>1730</v>
      </c>
      <c r="X15" s="2">
        <f t="shared" si="1"/>
        <v>612089</v>
      </c>
      <c r="Y15" s="2">
        <f t="shared" si="0"/>
        <v>1638241</v>
      </c>
    </row>
    <row r="16" spans="1:25" ht="16.5">
      <c r="A16" s="1" t="s">
        <v>10</v>
      </c>
      <c r="B16" s="2">
        <v>518800</v>
      </c>
      <c r="C16" s="2">
        <v>1431172</v>
      </c>
      <c r="D16" s="2">
        <v>8320</v>
      </c>
      <c r="E16" s="2">
        <v>18815</v>
      </c>
      <c r="F16" s="2">
        <v>2160</v>
      </c>
      <c r="G16" s="2">
        <v>7597</v>
      </c>
      <c r="H16" s="2">
        <v>6800</v>
      </c>
      <c r="I16" s="2">
        <v>31777</v>
      </c>
      <c r="J16" s="2">
        <v>480</v>
      </c>
      <c r="K16" s="2">
        <v>914</v>
      </c>
      <c r="L16" s="2">
        <v>13440</v>
      </c>
      <c r="M16" s="2">
        <v>66097</v>
      </c>
      <c r="N16" s="2">
        <v>27680</v>
      </c>
      <c r="O16" s="2">
        <v>108472</v>
      </c>
      <c r="P16" s="2">
        <v>2040</v>
      </c>
      <c r="Q16" s="2">
        <v>6972</v>
      </c>
      <c r="R16" s="2">
        <v>960</v>
      </c>
      <c r="S16" s="2">
        <v>2371</v>
      </c>
      <c r="T16" s="2">
        <v>3560</v>
      </c>
      <c r="U16" s="28">
        <v>14892</v>
      </c>
      <c r="V16" s="2">
        <v>8772</v>
      </c>
      <c r="W16" s="2">
        <v>28821</v>
      </c>
      <c r="X16" s="2">
        <f t="shared" si="1"/>
        <v>593012</v>
      </c>
      <c r="Y16" s="2">
        <f t="shared" si="0"/>
        <v>1717900</v>
      </c>
    </row>
    <row r="17" spans="1:25" ht="16.5">
      <c r="A17" s="5" t="s">
        <v>23</v>
      </c>
      <c r="B17" s="2">
        <f>SUM(B5:B16)</f>
        <v>6352800</v>
      </c>
      <c r="C17" s="2">
        <f aca="true" t="shared" si="2" ref="C17:W17">SUM(C5:C16)</f>
        <v>18763142</v>
      </c>
      <c r="D17" s="2">
        <f t="shared" si="2"/>
        <v>46720</v>
      </c>
      <c r="E17" s="2">
        <f t="shared" si="2"/>
        <v>117800</v>
      </c>
      <c r="F17" s="2">
        <f t="shared" si="2"/>
        <v>13560</v>
      </c>
      <c r="G17" s="2">
        <f t="shared" si="2"/>
        <v>54873</v>
      </c>
      <c r="H17" s="2">
        <f t="shared" si="2"/>
        <v>35920</v>
      </c>
      <c r="I17" s="2">
        <f t="shared" si="2"/>
        <v>170071</v>
      </c>
      <c r="J17" s="33">
        <f t="shared" si="2"/>
        <v>4320</v>
      </c>
      <c r="K17" s="33">
        <f t="shared" si="2"/>
        <v>9150</v>
      </c>
      <c r="L17" s="2">
        <f t="shared" si="2"/>
        <v>88760</v>
      </c>
      <c r="M17" s="2">
        <f t="shared" si="2"/>
        <v>476054</v>
      </c>
      <c r="N17" s="2">
        <f t="shared" si="2"/>
        <v>358160</v>
      </c>
      <c r="O17" s="2">
        <f t="shared" si="2"/>
        <v>1451829</v>
      </c>
      <c r="P17" s="2">
        <f t="shared" si="2"/>
        <v>21320</v>
      </c>
      <c r="Q17" s="2">
        <f t="shared" si="2"/>
        <v>97740</v>
      </c>
      <c r="R17" s="2">
        <f t="shared" si="2"/>
        <v>2200</v>
      </c>
      <c r="S17" s="2">
        <f t="shared" si="2"/>
        <v>4588</v>
      </c>
      <c r="T17" s="2">
        <f t="shared" si="2"/>
        <v>19000</v>
      </c>
      <c r="U17" s="2">
        <f t="shared" si="2"/>
        <v>90710</v>
      </c>
      <c r="V17" s="2">
        <f t="shared" si="2"/>
        <v>52309</v>
      </c>
      <c r="W17" s="2">
        <f t="shared" si="2"/>
        <v>176366</v>
      </c>
      <c r="X17" s="2">
        <f t="shared" si="1"/>
        <v>6995069</v>
      </c>
      <c r="Y17" s="2">
        <f t="shared" si="0"/>
        <v>21412323</v>
      </c>
    </row>
    <row r="19" spans="23:25" ht="16.5">
      <c r="W19" t="s">
        <v>13</v>
      </c>
      <c r="X19" t="s">
        <v>52</v>
      </c>
      <c r="Y19" t="s">
        <v>16</v>
      </c>
    </row>
    <row r="20" spans="24:25" ht="16.5">
      <c r="X20" t="s">
        <v>53</v>
      </c>
      <c r="Y20" t="s">
        <v>54</v>
      </c>
    </row>
    <row r="21" ht="16.5">
      <c r="X21" t="s">
        <v>97</v>
      </c>
    </row>
  </sheetData>
  <sheetProtection/>
  <mergeCells count="11">
    <mergeCell ref="A1:Y1"/>
    <mergeCell ref="A3:A4"/>
    <mergeCell ref="B3:C3"/>
    <mergeCell ref="D3:G3"/>
    <mergeCell ref="H3:K3"/>
    <mergeCell ref="L3:M3"/>
    <mergeCell ref="N3:O3"/>
    <mergeCell ref="P3:Q3"/>
    <mergeCell ref="R3:S3"/>
    <mergeCell ref="T3:U3"/>
    <mergeCell ref="X3:Y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W17" sqref="A1:W17"/>
    </sheetView>
  </sheetViews>
  <sheetFormatPr defaultColWidth="9.00390625" defaultRowHeight="16.5"/>
  <cols>
    <col min="2" max="2" width="8.875" style="0" customWidth="1"/>
    <col min="3" max="3" width="10.125" style="0" customWidth="1"/>
    <col min="22" max="22" width="9.50390625" style="0" customWidth="1"/>
    <col min="23" max="23" width="11.125" style="0" customWidth="1"/>
  </cols>
  <sheetData>
    <row r="1" spans="1:23" ht="24.75">
      <c r="A1" s="54" t="s">
        <v>195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4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7"/>
      <c r="T2" s="7"/>
      <c r="U2" s="7"/>
      <c r="W2" s="14"/>
    </row>
    <row r="3" spans="1:23" ht="16.5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6" t="s">
        <v>161</v>
      </c>
      <c r="K3" s="82"/>
      <c r="L3" s="76" t="s">
        <v>162</v>
      </c>
      <c r="M3" s="79"/>
      <c r="N3" s="76" t="s">
        <v>132</v>
      </c>
      <c r="O3" s="70"/>
      <c r="P3" s="76" t="s">
        <v>188</v>
      </c>
      <c r="Q3" s="70"/>
      <c r="R3" s="76" t="s">
        <v>135</v>
      </c>
      <c r="S3" s="70"/>
      <c r="T3" s="35" t="s">
        <v>192</v>
      </c>
      <c r="U3" s="34"/>
      <c r="V3" s="71" t="s">
        <v>21</v>
      </c>
      <c r="W3" s="72"/>
    </row>
    <row r="4" spans="1:23" ht="16.5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3" t="s">
        <v>25</v>
      </c>
      <c r="M4" s="3" t="s">
        <v>26</v>
      </c>
      <c r="N4" s="3" t="s">
        <v>25</v>
      </c>
      <c r="O4" s="3" t="s">
        <v>26</v>
      </c>
      <c r="P4" s="3" t="s">
        <v>25</v>
      </c>
      <c r="Q4" s="3" t="s">
        <v>26</v>
      </c>
      <c r="R4" s="3" t="s">
        <v>25</v>
      </c>
      <c r="S4" s="3" t="s">
        <v>26</v>
      </c>
      <c r="T4" s="3" t="s">
        <v>174</v>
      </c>
      <c r="U4" s="3" t="s">
        <v>175</v>
      </c>
      <c r="V4" s="5" t="s">
        <v>27</v>
      </c>
      <c r="W4" s="5" t="s">
        <v>28</v>
      </c>
    </row>
    <row r="5" spans="1:23" ht="16.5">
      <c r="A5" s="1" t="s">
        <v>12</v>
      </c>
      <c r="B5" s="2">
        <v>18732</v>
      </c>
      <c r="C5" s="2">
        <v>238755</v>
      </c>
      <c r="D5" s="2">
        <v>280</v>
      </c>
      <c r="E5" s="2">
        <v>3623</v>
      </c>
      <c r="F5" s="2"/>
      <c r="G5" s="2"/>
      <c r="H5" s="2"/>
      <c r="I5" s="2"/>
      <c r="J5" s="2">
        <v>189</v>
      </c>
      <c r="K5" s="2">
        <v>2632</v>
      </c>
      <c r="L5" s="25">
        <v>357</v>
      </c>
      <c r="M5" s="2">
        <v>4597</v>
      </c>
      <c r="N5" s="2">
        <v>36</v>
      </c>
      <c r="O5" s="2">
        <v>384</v>
      </c>
      <c r="P5" s="2">
        <v>1</v>
      </c>
      <c r="Q5" s="2">
        <v>43</v>
      </c>
      <c r="R5" s="2"/>
      <c r="S5" s="2"/>
      <c r="T5" s="2">
        <v>380</v>
      </c>
      <c r="U5" s="2">
        <v>7130</v>
      </c>
      <c r="V5" s="2">
        <f>SUM(B5+D5+F5+H5+J5+L5+N5+P5+R5+T5)</f>
        <v>19975</v>
      </c>
      <c r="W5" s="2">
        <f>SUM(C5+E5+G5+I5+K5+M5+O5+Q5+S5+U5)</f>
        <v>257164</v>
      </c>
    </row>
    <row r="6" spans="1:23" ht="16.5">
      <c r="A6" s="1" t="s">
        <v>0</v>
      </c>
      <c r="B6" s="2">
        <v>15690</v>
      </c>
      <c r="C6" s="2">
        <v>200273</v>
      </c>
      <c r="D6" s="2">
        <v>267</v>
      </c>
      <c r="E6" s="2">
        <v>3459</v>
      </c>
      <c r="F6" s="25">
        <v>11</v>
      </c>
      <c r="G6" s="2">
        <v>156</v>
      </c>
      <c r="H6" s="2">
        <v>0</v>
      </c>
      <c r="I6" s="2">
        <v>71</v>
      </c>
      <c r="J6" s="2">
        <v>200</v>
      </c>
      <c r="K6" s="2">
        <v>2772</v>
      </c>
      <c r="L6" s="2">
        <v>163</v>
      </c>
      <c r="M6" s="2">
        <v>2144</v>
      </c>
      <c r="N6" s="2">
        <v>34</v>
      </c>
      <c r="O6" s="2">
        <v>359</v>
      </c>
      <c r="P6" s="2">
        <v>0</v>
      </c>
      <c r="Q6" s="2">
        <v>36</v>
      </c>
      <c r="R6" s="2">
        <v>159</v>
      </c>
      <c r="S6" s="2">
        <v>1852</v>
      </c>
      <c r="T6" s="2">
        <v>571</v>
      </c>
      <c r="U6" s="2">
        <v>8772</v>
      </c>
      <c r="V6" s="2">
        <f>SUM(B6+D6+F6+H6+J6+L6+N6+P6+R6+T6)</f>
        <v>17095</v>
      </c>
      <c r="W6" s="2">
        <f>SUM(C6+E6+G6+I6+K6+M6+O6+Q6+S6+U6)</f>
        <v>219894</v>
      </c>
    </row>
    <row r="7" spans="1:23" ht="16.5">
      <c r="A7" s="1" t="s">
        <v>1</v>
      </c>
      <c r="B7" s="8">
        <v>15115</v>
      </c>
      <c r="C7" s="8">
        <v>193000</v>
      </c>
      <c r="D7" s="2">
        <v>365</v>
      </c>
      <c r="E7" s="2">
        <v>4699</v>
      </c>
      <c r="F7" s="2"/>
      <c r="G7" s="2"/>
      <c r="H7" s="2"/>
      <c r="I7" s="2"/>
      <c r="J7" s="2">
        <v>141</v>
      </c>
      <c r="K7" s="2">
        <v>2026</v>
      </c>
      <c r="L7" s="2">
        <v>45</v>
      </c>
      <c r="M7" s="2">
        <v>653</v>
      </c>
      <c r="N7" s="2">
        <v>7</v>
      </c>
      <c r="O7" s="25">
        <v>89</v>
      </c>
      <c r="P7" s="2">
        <v>1</v>
      </c>
      <c r="Q7" s="25">
        <v>43</v>
      </c>
      <c r="R7" s="2"/>
      <c r="S7" s="2"/>
      <c r="T7" s="2">
        <v>42</v>
      </c>
      <c r="U7" s="2">
        <v>830</v>
      </c>
      <c r="V7" s="2">
        <f aca="true" t="shared" si="0" ref="V7:W16">SUM(B7+D7+F7+H7+J7+L7+N7+P7+R7+T7)</f>
        <v>15716</v>
      </c>
      <c r="W7" s="2">
        <f t="shared" si="0"/>
        <v>201340</v>
      </c>
    </row>
    <row r="8" spans="1:23" ht="16.5">
      <c r="A8" s="1" t="s">
        <v>2</v>
      </c>
      <c r="B8" s="2">
        <v>15945</v>
      </c>
      <c r="C8" s="2">
        <v>203499</v>
      </c>
      <c r="D8" s="2">
        <v>300</v>
      </c>
      <c r="E8" s="2">
        <v>3876</v>
      </c>
      <c r="F8" s="2">
        <v>8</v>
      </c>
      <c r="G8" s="2">
        <v>133</v>
      </c>
      <c r="H8" s="2">
        <v>0</v>
      </c>
      <c r="I8" s="2">
        <v>71</v>
      </c>
      <c r="J8" s="2">
        <v>193</v>
      </c>
      <c r="K8" s="2">
        <v>2684</v>
      </c>
      <c r="L8" s="2">
        <v>168</v>
      </c>
      <c r="M8" s="2">
        <v>2206</v>
      </c>
      <c r="N8" s="25">
        <v>15</v>
      </c>
      <c r="O8" s="2">
        <v>162</v>
      </c>
      <c r="P8" s="2">
        <v>0</v>
      </c>
      <c r="Q8" s="2">
        <v>36</v>
      </c>
      <c r="R8" s="2">
        <v>60</v>
      </c>
      <c r="S8" s="2">
        <v>621</v>
      </c>
      <c r="T8" s="2">
        <v>675</v>
      </c>
      <c r="U8" s="2">
        <v>8907</v>
      </c>
      <c r="V8" s="2">
        <f t="shared" si="0"/>
        <v>17364</v>
      </c>
      <c r="W8" s="2">
        <f t="shared" si="0"/>
        <v>222195</v>
      </c>
    </row>
    <row r="9" spans="1:23" ht="16.5">
      <c r="A9" s="1" t="s">
        <v>3</v>
      </c>
      <c r="B9" s="2">
        <v>16595</v>
      </c>
      <c r="C9" s="2">
        <v>211722</v>
      </c>
      <c r="D9" s="2">
        <v>265</v>
      </c>
      <c r="E9" s="2">
        <v>3433</v>
      </c>
      <c r="F9" s="2"/>
      <c r="G9" s="2"/>
      <c r="H9" s="2"/>
      <c r="I9" s="2"/>
      <c r="J9" s="2">
        <v>365</v>
      </c>
      <c r="K9" s="2">
        <v>4860</v>
      </c>
      <c r="L9" s="2">
        <v>192</v>
      </c>
      <c r="M9" s="2">
        <v>2510</v>
      </c>
      <c r="N9" s="2">
        <v>26</v>
      </c>
      <c r="O9" s="2">
        <v>271</v>
      </c>
      <c r="P9" s="2">
        <v>0</v>
      </c>
      <c r="Q9" s="2">
        <v>36</v>
      </c>
      <c r="R9" s="2"/>
      <c r="S9" s="2"/>
      <c r="T9" s="2">
        <v>24</v>
      </c>
      <c r="U9" s="2">
        <v>566</v>
      </c>
      <c r="V9" s="2">
        <f t="shared" si="0"/>
        <v>17467</v>
      </c>
      <c r="W9" s="2">
        <f t="shared" si="0"/>
        <v>223398</v>
      </c>
    </row>
    <row r="10" spans="1:23" ht="16.5">
      <c r="A10" s="1" t="s">
        <v>4</v>
      </c>
      <c r="B10" s="2">
        <v>16492</v>
      </c>
      <c r="C10" s="25">
        <v>210419</v>
      </c>
      <c r="D10" s="2">
        <v>204</v>
      </c>
      <c r="E10" s="2">
        <v>2661</v>
      </c>
      <c r="F10" s="2">
        <v>10</v>
      </c>
      <c r="G10" s="2">
        <v>149</v>
      </c>
      <c r="H10" s="2">
        <v>0</v>
      </c>
      <c r="I10" s="2">
        <v>71</v>
      </c>
      <c r="J10" s="2">
        <v>320</v>
      </c>
      <c r="K10" s="2">
        <v>4290</v>
      </c>
      <c r="L10" s="2">
        <v>952</v>
      </c>
      <c r="M10" s="2">
        <v>12124</v>
      </c>
      <c r="N10" s="2">
        <v>23</v>
      </c>
      <c r="O10" s="2">
        <v>241</v>
      </c>
      <c r="P10" s="2">
        <v>2</v>
      </c>
      <c r="Q10" s="2">
        <v>51</v>
      </c>
      <c r="R10" s="2">
        <v>156</v>
      </c>
      <c r="S10" s="2">
        <v>1814</v>
      </c>
      <c r="T10" s="2">
        <v>227</v>
      </c>
      <c r="U10" s="2">
        <v>3191</v>
      </c>
      <c r="V10" s="2">
        <f t="shared" si="0"/>
        <v>18386</v>
      </c>
      <c r="W10" s="2">
        <f t="shared" si="0"/>
        <v>235011</v>
      </c>
    </row>
    <row r="11" spans="1:23" ht="16.5">
      <c r="A11" s="1" t="s">
        <v>5</v>
      </c>
      <c r="B11" s="2">
        <v>14520</v>
      </c>
      <c r="C11" s="2">
        <v>185473</v>
      </c>
      <c r="D11" s="2">
        <v>309</v>
      </c>
      <c r="E11" s="2">
        <v>3990</v>
      </c>
      <c r="F11" s="2"/>
      <c r="G11" s="2"/>
      <c r="H11" s="2"/>
      <c r="I11" s="2"/>
      <c r="J11" s="2">
        <v>232</v>
      </c>
      <c r="K11" s="2">
        <v>3176</v>
      </c>
      <c r="L11" s="2">
        <v>296</v>
      </c>
      <c r="M11" s="2">
        <v>3825</v>
      </c>
      <c r="N11" s="2">
        <v>20</v>
      </c>
      <c r="O11" s="2">
        <v>212</v>
      </c>
      <c r="P11" s="2">
        <v>5</v>
      </c>
      <c r="Q11" s="2">
        <v>74</v>
      </c>
      <c r="R11" s="2"/>
      <c r="S11" s="2"/>
      <c r="T11" s="2">
        <v>46</v>
      </c>
      <c r="U11" s="2">
        <v>898</v>
      </c>
      <c r="V11" s="2">
        <f t="shared" si="0"/>
        <v>15428</v>
      </c>
      <c r="W11" s="2">
        <f t="shared" si="0"/>
        <v>197648</v>
      </c>
    </row>
    <row r="12" spans="1:23" ht="16.5">
      <c r="A12" s="1" t="s">
        <v>6</v>
      </c>
      <c r="B12" s="2">
        <v>15301</v>
      </c>
      <c r="C12" s="2">
        <v>195353</v>
      </c>
      <c r="D12" s="2">
        <v>299</v>
      </c>
      <c r="E12" s="2">
        <v>3864</v>
      </c>
      <c r="F12" s="2">
        <v>22</v>
      </c>
      <c r="G12" s="2">
        <v>245</v>
      </c>
      <c r="H12" s="2">
        <v>0</v>
      </c>
      <c r="I12" s="2">
        <v>71</v>
      </c>
      <c r="J12" s="2">
        <v>310</v>
      </c>
      <c r="K12" s="2">
        <v>4163</v>
      </c>
      <c r="L12" s="2">
        <v>317</v>
      </c>
      <c r="M12" s="2">
        <v>4091</v>
      </c>
      <c r="N12" s="2">
        <v>10</v>
      </c>
      <c r="O12" s="2">
        <v>113</v>
      </c>
      <c r="P12" s="2">
        <v>12</v>
      </c>
      <c r="Q12" s="2">
        <v>132</v>
      </c>
      <c r="R12" s="2">
        <v>260</v>
      </c>
      <c r="S12" s="2">
        <v>3129</v>
      </c>
      <c r="T12" s="2">
        <v>190</v>
      </c>
      <c r="U12" s="2">
        <v>2618</v>
      </c>
      <c r="V12" s="2">
        <f t="shared" si="0"/>
        <v>16721</v>
      </c>
      <c r="W12" s="2">
        <f t="shared" si="0"/>
        <v>213779</v>
      </c>
    </row>
    <row r="13" spans="1:23" ht="16.5">
      <c r="A13" s="1" t="s">
        <v>7</v>
      </c>
      <c r="B13" s="2">
        <v>13366</v>
      </c>
      <c r="C13" s="2">
        <v>170874</v>
      </c>
      <c r="D13" s="2">
        <v>370</v>
      </c>
      <c r="E13" s="2">
        <v>4762</v>
      </c>
      <c r="F13" s="2"/>
      <c r="G13" s="2"/>
      <c r="H13" s="2"/>
      <c r="I13" s="2"/>
      <c r="J13" s="2">
        <v>295</v>
      </c>
      <c r="K13" s="25">
        <v>3973</v>
      </c>
      <c r="L13" s="2">
        <v>168</v>
      </c>
      <c r="M13" s="25">
        <v>2206</v>
      </c>
      <c r="N13" s="2">
        <v>9</v>
      </c>
      <c r="O13" s="25">
        <v>105</v>
      </c>
      <c r="P13" s="2">
        <v>21</v>
      </c>
      <c r="Q13" s="25">
        <v>221</v>
      </c>
      <c r="R13" s="2"/>
      <c r="S13" s="2"/>
      <c r="T13" s="2">
        <v>29</v>
      </c>
      <c r="U13" s="2">
        <v>652</v>
      </c>
      <c r="V13" s="2">
        <f t="shared" si="0"/>
        <v>14258</v>
      </c>
      <c r="W13" s="2">
        <f t="shared" si="0"/>
        <v>182793</v>
      </c>
    </row>
    <row r="14" spans="1:23" ht="16.5">
      <c r="A14" s="1" t="s">
        <v>8</v>
      </c>
      <c r="B14" s="2">
        <v>11558</v>
      </c>
      <c r="C14" s="2">
        <v>148004</v>
      </c>
      <c r="D14" s="2">
        <v>254</v>
      </c>
      <c r="E14" s="2">
        <v>3294</v>
      </c>
      <c r="F14" s="2">
        <v>22</v>
      </c>
      <c r="G14" s="2">
        <v>210</v>
      </c>
      <c r="H14" s="2">
        <v>0</v>
      </c>
      <c r="I14" s="2">
        <v>79</v>
      </c>
      <c r="J14" s="2">
        <v>291</v>
      </c>
      <c r="K14" s="2">
        <v>3923</v>
      </c>
      <c r="L14" s="2">
        <v>187</v>
      </c>
      <c r="M14" s="2">
        <v>2447</v>
      </c>
      <c r="N14" s="2">
        <v>3</v>
      </c>
      <c r="O14" s="2">
        <v>59</v>
      </c>
      <c r="P14" s="2">
        <v>12</v>
      </c>
      <c r="Q14" s="2">
        <v>132</v>
      </c>
      <c r="R14" s="2">
        <v>260</v>
      </c>
      <c r="S14" s="2">
        <v>2055</v>
      </c>
      <c r="T14" s="2">
        <v>169</v>
      </c>
      <c r="U14" s="2">
        <v>3894</v>
      </c>
      <c r="V14" s="2">
        <f t="shared" si="0"/>
        <v>12756</v>
      </c>
      <c r="W14" s="2">
        <f t="shared" si="0"/>
        <v>164097</v>
      </c>
    </row>
    <row r="15" spans="1:23" ht="16.5">
      <c r="A15" s="1" t="s">
        <v>9</v>
      </c>
      <c r="B15" s="2">
        <v>11084</v>
      </c>
      <c r="C15" s="2">
        <v>142007</v>
      </c>
      <c r="D15" s="2">
        <v>364</v>
      </c>
      <c r="E15" s="2">
        <v>4685</v>
      </c>
      <c r="F15" s="2"/>
      <c r="G15" s="2"/>
      <c r="H15" s="2"/>
      <c r="I15" s="2"/>
      <c r="J15" s="2">
        <v>318</v>
      </c>
      <c r="K15" s="2">
        <v>4265</v>
      </c>
      <c r="L15" s="2">
        <v>300</v>
      </c>
      <c r="M15" s="2">
        <v>3876</v>
      </c>
      <c r="N15" s="2">
        <v>1</v>
      </c>
      <c r="O15" s="2">
        <v>43</v>
      </c>
      <c r="P15" s="2">
        <v>16</v>
      </c>
      <c r="Q15" s="2">
        <v>172</v>
      </c>
      <c r="R15" s="2"/>
      <c r="S15" s="2"/>
      <c r="T15" s="2">
        <v>54</v>
      </c>
      <c r="U15" s="2">
        <v>1052</v>
      </c>
      <c r="V15" s="2">
        <f t="shared" si="0"/>
        <v>12137</v>
      </c>
      <c r="W15" s="2">
        <f t="shared" si="0"/>
        <v>156100</v>
      </c>
    </row>
    <row r="16" spans="1:23" ht="16.5">
      <c r="A16" s="1" t="s">
        <v>10</v>
      </c>
      <c r="B16" s="2">
        <v>14814</v>
      </c>
      <c r="C16" s="2">
        <v>189192</v>
      </c>
      <c r="D16" s="2">
        <v>391</v>
      </c>
      <c r="E16" s="2">
        <v>5028</v>
      </c>
      <c r="F16" s="2">
        <v>20</v>
      </c>
      <c r="G16" s="2">
        <v>225</v>
      </c>
      <c r="H16" s="2">
        <v>0</v>
      </c>
      <c r="I16" s="2">
        <v>71</v>
      </c>
      <c r="J16" s="2">
        <v>251</v>
      </c>
      <c r="K16" s="2">
        <v>3417</v>
      </c>
      <c r="L16" s="2">
        <v>244</v>
      </c>
      <c r="M16" s="2">
        <v>3167</v>
      </c>
      <c r="N16" s="2">
        <v>0</v>
      </c>
      <c r="O16" s="2">
        <v>36</v>
      </c>
      <c r="P16" s="2">
        <v>67</v>
      </c>
      <c r="Q16" s="2">
        <v>768</v>
      </c>
      <c r="R16" s="2">
        <v>250</v>
      </c>
      <c r="S16" s="2">
        <v>3003</v>
      </c>
      <c r="T16" s="2">
        <v>235</v>
      </c>
      <c r="U16" s="2">
        <v>3190</v>
      </c>
      <c r="V16" s="2">
        <f t="shared" si="0"/>
        <v>16272</v>
      </c>
      <c r="W16" s="2">
        <f t="shared" si="0"/>
        <v>208097</v>
      </c>
    </row>
    <row r="17" spans="1:23" ht="16.5">
      <c r="A17" s="5" t="s">
        <v>23</v>
      </c>
      <c r="B17" s="2">
        <f aca="true" t="shared" si="1" ref="B17:S17">SUM(B5:B16)</f>
        <v>179212</v>
      </c>
      <c r="C17" s="2">
        <f t="shared" si="1"/>
        <v>2288571</v>
      </c>
      <c r="D17" s="2">
        <f t="shared" si="1"/>
        <v>3668</v>
      </c>
      <c r="E17" s="2">
        <f t="shared" si="1"/>
        <v>47374</v>
      </c>
      <c r="F17" s="2">
        <f>SUM(F5:F16)</f>
        <v>93</v>
      </c>
      <c r="G17" s="2">
        <f>SUM(G5:G16)</f>
        <v>1118</v>
      </c>
      <c r="H17" s="2">
        <f>SUM(H5:H16)</f>
        <v>0</v>
      </c>
      <c r="I17" s="2">
        <f t="shared" si="1"/>
        <v>434</v>
      </c>
      <c r="J17" s="2">
        <f t="shared" si="1"/>
        <v>3105</v>
      </c>
      <c r="K17" s="2">
        <f t="shared" si="1"/>
        <v>42181</v>
      </c>
      <c r="L17" s="2">
        <f t="shared" si="1"/>
        <v>3389</v>
      </c>
      <c r="M17" s="2">
        <f t="shared" si="1"/>
        <v>43846</v>
      </c>
      <c r="N17" s="2">
        <f t="shared" si="1"/>
        <v>184</v>
      </c>
      <c r="O17" s="2">
        <f t="shared" si="1"/>
        <v>2074</v>
      </c>
      <c r="P17" s="2">
        <f t="shared" si="1"/>
        <v>137</v>
      </c>
      <c r="Q17" s="2">
        <f t="shared" si="1"/>
        <v>1744</v>
      </c>
      <c r="R17" s="2">
        <f t="shared" si="1"/>
        <v>1145</v>
      </c>
      <c r="S17" s="2">
        <f t="shared" si="1"/>
        <v>12474</v>
      </c>
      <c r="T17" s="2">
        <f>SUM(T5:T16)</f>
        <v>2642</v>
      </c>
      <c r="U17" s="2">
        <f>SUM(U5:U16)</f>
        <v>41700</v>
      </c>
      <c r="V17" s="2">
        <f>SUM(B17+D17+F17+H17+J17+L17+N17+P17+R17+T17)</f>
        <v>193575</v>
      </c>
      <c r="W17" s="2">
        <f>SUM(C17+E17+G17+I17+K17+M17+O17+Q17+S17+U17)</f>
        <v>2481516</v>
      </c>
    </row>
    <row r="23" ht="16.5">
      <c r="E23" s="2"/>
    </row>
  </sheetData>
  <sheetProtection/>
  <mergeCells count="11">
    <mergeCell ref="A1:W1"/>
    <mergeCell ref="A3:A4"/>
    <mergeCell ref="B3:C3"/>
    <mergeCell ref="D3:G3"/>
    <mergeCell ref="H3:I3"/>
    <mergeCell ref="J3:K3"/>
    <mergeCell ref="L3:M3"/>
    <mergeCell ref="N3:O3"/>
    <mergeCell ref="P3:Q3"/>
    <mergeCell ref="R3:S3"/>
    <mergeCell ref="V3:W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7" sqref="D7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5.5">
      <c r="A1" s="54" t="s">
        <v>197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23" t="s">
        <v>196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71254</v>
      </c>
      <c r="C6" s="2">
        <v>58564</v>
      </c>
      <c r="D6" s="2">
        <v>2329</v>
      </c>
      <c r="E6" s="2">
        <v>132147</v>
      </c>
      <c r="F6" s="2">
        <v>256</v>
      </c>
      <c r="G6" s="2">
        <v>415</v>
      </c>
      <c r="H6" s="2">
        <v>38000</v>
      </c>
      <c r="I6" s="2">
        <f>SUM(E6+F6+G6+H6)</f>
        <v>170818</v>
      </c>
    </row>
    <row r="7" spans="1:9" ht="24.75" customHeight="1">
      <c r="A7" s="1" t="s">
        <v>0</v>
      </c>
      <c r="B7" s="8">
        <f aca="true" t="shared" si="0" ref="B7:B17">E7-C7-D7</f>
        <v>67733</v>
      </c>
      <c r="C7" s="2">
        <v>58704</v>
      </c>
      <c r="D7" s="2">
        <v>2507</v>
      </c>
      <c r="E7" s="2">
        <v>128944</v>
      </c>
      <c r="F7" s="2">
        <v>246</v>
      </c>
      <c r="G7" s="2">
        <v>258</v>
      </c>
      <c r="H7" s="2">
        <v>38000</v>
      </c>
      <c r="I7" s="2">
        <f>SUM(E7+F7+G7+H7)</f>
        <v>167448</v>
      </c>
    </row>
    <row r="8" spans="1:9" ht="24.75" customHeight="1">
      <c r="A8" s="1" t="s">
        <v>1</v>
      </c>
      <c r="B8" s="8">
        <f t="shared" si="0"/>
        <v>0</v>
      </c>
      <c r="C8" s="2"/>
      <c r="D8" s="2"/>
      <c r="E8" s="2"/>
      <c r="F8" s="2"/>
      <c r="G8" s="2"/>
      <c r="H8" s="2"/>
      <c r="I8" s="2">
        <f>SUM(E8+F8+G8+H8)</f>
        <v>0</v>
      </c>
    </row>
    <row r="9" spans="1:9" ht="24.75" customHeight="1">
      <c r="A9" s="1" t="s">
        <v>2</v>
      </c>
      <c r="B9" s="8">
        <f t="shared" si="0"/>
        <v>0</v>
      </c>
      <c r="C9" s="2"/>
      <c r="D9" s="2"/>
      <c r="E9" s="2"/>
      <c r="F9" s="2"/>
      <c r="G9" s="2"/>
      <c r="H9" s="2"/>
      <c r="I9" s="2">
        <f aca="true" t="shared" si="1" ref="I9:I16">SUM(E9+F9+G9+H9)</f>
        <v>0</v>
      </c>
    </row>
    <row r="10" spans="1:9" ht="24.75" customHeight="1">
      <c r="A10" s="1" t="s">
        <v>3</v>
      </c>
      <c r="B10" s="8">
        <f t="shared" si="0"/>
        <v>0</v>
      </c>
      <c r="C10" s="2"/>
      <c r="D10" s="2"/>
      <c r="E10" s="2"/>
      <c r="F10" s="2"/>
      <c r="G10" s="2"/>
      <c r="H10" s="2"/>
      <c r="I10" s="2">
        <f t="shared" si="1"/>
        <v>0</v>
      </c>
    </row>
    <row r="11" spans="1:9" ht="24.75" customHeight="1">
      <c r="A11" s="1" t="s">
        <v>4</v>
      </c>
      <c r="B11" s="8">
        <f t="shared" si="0"/>
        <v>0</v>
      </c>
      <c r="C11" s="2"/>
      <c r="D11" s="2"/>
      <c r="E11" s="2"/>
      <c r="F11" s="2"/>
      <c r="G11" s="2"/>
      <c r="H11" s="2"/>
      <c r="I11" s="2">
        <f t="shared" si="1"/>
        <v>0</v>
      </c>
    </row>
    <row r="12" spans="1:9" ht="24.75" customHeight="1">
      <c r="A12" s="1" t="s">
        <v>5</v>
      </c>
      <c r="B12" s="8">
        <f t="shared" si="0"/>
        <v>0</v>
      </c>
      <c r="C12" s="2"/>
      <c r="D12" s="2"/>
      <c r="E12" s="2"/>
      <c r="F12" s="2"/>
      <c r="G12" s="2"/>
      <c r="H12" s="2"/>
      <c r="I12" s="2">
        <f t="shared" si="1"/>
        <v>0</v>
      </c>
    </row>
    <row r="13" spans="1:9" ht="24.75" customHeight="1">
      <c r="A13" s="1" t="s">
        <v>6</v>
      </c>
      <c r="B13" s="8">
        <f t="shared" si="0"/>
        <v>0</v>
      </c>
      <c r="C13" s="2"/>
      <c r="D13" s="2"/>
      <c r="E13" s="2"/>
      <c r="F13" s="2"/>
      <c r="G13" s="2"/>
      <c r="H13" s="2"/>
      <c r="I13" s="2">
        <f t="shared" si="1"/>
        <v>0</v>
      </c>
    </row>
    <row r="14" spans="1:9" ht="24.75" customHeight="1">
      <c r="A14" s="1" t="s">
        <v>7</v>
      </c>
      <c r="B14" s="8">
        <f t="shared" si="0"/>
        <v>0</v>
      </c>
      <c r="C14" s="2"/>
      <c r="D14" s="2"/>
      <c r="E14" s="2"/>
      <c r="F14" s="2"/>
      <c r="G14" s="2"/>
      <c r="H14" s="2"/>
      <c r="I14" s="2">
        <f t="shared" si="1"/>
        <v>0</v>
      </c>
    </row>
    <row r="15" spans="1:9" ht="24.75" customHeight="1">
      <c r="A15" s="1" t="s">
        <v>8</v>
      </c>
      <c r="B15" s="8">
        <f t="shared" si="0"/>
        <v>0</v>
      </c>
      <c r="C15" s="2"/>
      <c r="D15" s="2"/>
      <c r="E15" s="2"/>
      <c r="F15" s="2"/>
      <c r="G15" s="2"/>
      <c r="H15" s="2"/>
      <c r="I15" s="2">
        <f t="shared" si="1"/>
        <v>0</v>
      </c>
    </row>
    <row r="16" spans="1:9" ht="24.75" customHeight="1">
      <c r="A16" s="1" t="s">
        <v>9</v>
      </c>
      <c r="B16" s="8">
        <f t="shared" si="0"/>
        <v>0</v>
      </c>
      <c r="C16" s="2"/>
      <c r="D16" s="2"/>
      <c r="E16" s="2"/>
      <c r="F16" s="2"/>
      <c r="G16" s="2"/>
      <c r="H16" s="2"/>
      <c r="I16" s="2">
        <f t="shared" si="1"/>
        <v>0</v>
      </c>
    </row>
    <row r="17" spans="1:9" ht="24.75" customHeight="1">
      <c r="A17" s="1" t="s">
        <v>10</v>
      </c>
      <c r="B17" s="8">
        <f t="shared" si="0"/>
        <v>0</v>
      </c>
      <c r="C17" s="2"/>
      <c r="D17" s="2"/>
      <c r="E17" s="2"/>
      <c r="F17" s="2"/>
      <c r="G17" s="2"/>
      <c r="H17" s="2"/>
      <c r="I17" s="2">
        <f>SUM(E17+F17+G17+H17)</f>
        <v>0</v>
      </c>
    </row>
    <row r="18" spans="1:10" ht="27" customHeight="1">
      <c r="A18" s="5" t="s">
        <v>23</v>
      </c>
      <c r="B18" s="2">
        <f aca="true" t="shared" si="2" ref="B18:H18">SUM(B6:B17)</f>
        <v>138987</v>
      </c>
      <c r="C18" s="2">
        <f t="shared" si="2"/>
        <v>117268</v>
      </c>
      <c r="D18" s="2">
        <f t="shared" si="2"/>
        <v>4836</v>
      </c>
      <c r="E18" s="2">
        <f t="shared" si="2"/>
        <v>261091</v>
      </c>
      <c r="F18" s="2">
        <f t="shared" si="2"/>
        <v>502</v>
      </c>
      <c r="G18" s="2">
        <f t="shared" si="2"/>
        <v>673</v>
      </c>
      <c r="H18" s="2">
        <f t="shared" si="2"/>
        <v>76000</v>
      </c>
      <c r="I18" s="21">
        <f>SUM(E18+F18+G18+H18)</f>
        <v>338266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7" sqref="F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199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23" t="s">
        <v>198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1200</v>
      </c>
      <c r="C5" s="2">
        <v>28500</v>
      </c>
      <c r="D5" s="12">
        <v>144.98</v>
      </c>
      <c r="E5" s="2">
        <v>4130.001765999999</v>
      </c>
      <c r="F5" s="12">
        <f>SUM(B5+D5)</f>
        <v>1344.98</v>
      </c>
      <c r="G5" s="2">
        <f>SUM(C5+E5)</f>
        <v>32630.001766</v>
      </c>
    </row>
    <row r="6" spans="1:7" ht="24.75" customHeight="1">
      <c r="A6" s="1" t="s">
        <v>0</v>
      </c>
      <c r="B6" s="2">
        <v>0</v>
      </c>
      <c r="C6" s="2">
        <v>0</v>
      </c>
      <c r="D6" s="12">
        <v>98.84</v>
      </c>
      <c r="E6" s="2">
        <v>3745.844084</v>
      </c>
      <c r="F6" s="12">
        <f aca="true" t="shared" si="0" ref="F6:G16">SUM(B6+D6)</f>
        <v>98.84</v>
      </c>
      <c r="G6" s="2">
        <f t="shared" si="0"/>
        <v>3745.844084</v>
      </c>
    </row>
    <row r="7" spans="1:7" ht="24.75" customHeight="1">
      <c r="A7" s="1" t="s">
        <v>1</v>
      </c>
      <c r="B7" s="2">
        <v>1400</v>
      </c>
      <c r="C7" s="2">
        <v>21933</v>
      </c>
      <c r="D7" s="12">
        <v>106.78</v>
      </c>
      <c r="E7" s="2">
        <v>4161.992488</v>
      </c>
      <c r="F7" s="12">
        <f t="shared" si="0"/>
        <v>1506.78</v>
      </c>
      <c r="G7" s="2">
        <f t="shared" si="0"/>
        <v>26094.992488</v>
      </c>
    </row>
    <row r="8" spans="1:7" ht="24.75" customHeight="1">
      <c r="A8" s="1" t="s">
        <v>2</v>
      </c>
      <c r="B8" s="2">
        <v>1300</v>
      </c>
      <c r="C8" s="2">
        <v>15275</v>
      </c>
      <c r="D8" s="12">
        <v>104.13</v>
      </c>
      <c r="E8" s="2">
        <v>2552.3719279999996</v>
      </c>
      <c r="F8" s="12">
        <f t="shared" si="0"/>
        <v>1404.13</v>
      </c>
      <c r="G8" s="2">
        <f t="shared" si="0"/>
        <v>17827.371928</v>
      </c>
    </row>
    <row r="9" spans="1:7" ht="24.75" customHeight="1">
      <c r="A9" s="1" t="s">
        <v>3</v>
      </c>
      <c r="B9" s="2">
        <v>0</v>
      </c>
      <c r="C9" s="2">
        <v>0</v>
      </c>
      <c r="D9" s="12">
        <v>141.35</v>
      </c>
      <c r="E9" s="2">
        <v>3491.42523</v>
      </c>
      <c r="F9" s="12">
        <f t="shared" si="0"/>
        <v>141.35</v>
      </c>
      <c r="G9" s="2">
        <f t="shared" si="0"/>
        <v>3491.42523</v>
      </c>
    </row>
    <row r="10" spans="1:7" ht="24.75" customHeight="1">
      <c r="A10" s="1" t="s">
        <v>4</v>
      </c>
      <c r="B10" s="2">
        <v>1200</v>
      </c>
      <c r="C10" s="2">
        <v>20057</v>
      </c>
      <c r="D10" s="12">
        <v>175.66</v>
      </c>
      <c r="E10" s="2">
        <v>4536.6608400000005</v>
      </c>
      <c r="F10" s="12">
        <f t="shared" si="0"/>
        <v>1375.66</v>
      </c>
      <c r="G10" s="2">
        <f t="shared" si="0"/>
        <v>24593.66084</v>
      </c>
    </row>
    <row r="11" spans="1:7" ht="24.75" customHeight="1">
      <c r="A11" s="1" t="s">
        <v>5</v>
      </c>
      <c r="B11" s="2">
        <v>0</v>
      </c>
      <c r="C11" s="2">
        <v>0</v>
      </c>
      <c r="D11" s="12">
        <v>137.14</v>
      </c>
      <c r="E11" s="2">
        <v>4041.346436</v>
      </c>
      <c r="F11" s="12">
        <f>SUM(B11+D11)</f>
        <v>137.14</v>
      </c>
      <c r="G11" s="2">
        <f>SUM(C11+E11)</f>
        <v>4041.346436</v>
      </c>
    </row>
    <row r="12" spans="1:7" ht="24.75" customHeight="1">
      <c r="A12" s="1" t="s">
        <v>6</v>
      </c>
      <c r="B12" s="2">
        <v>0</v>
      </c>
      <c r="C12" s="2">
        <v>0</v>
      </c>
      <c r="D12" s="12">
        <v>172.02</v>
      </c>
      <c r="E12" s="2">
        <v>4011.5388000000003</v>
      </c>
      <c r="F12" s="12">
        <f>SUM(B12+D12)</f>
        <v>172.02</v>
      </c>
      <c r="G12" s="2">
        <f>SUM(C12+E12)</f>
        <v>4011.5388000000003</v>
      </c>
    </row>
    <row r="13" spans="1:7" ht="24.75" customHeight="1">
      <c r="A13" s="1" t="s">
        <v>7</v>
      </c>
      <c r="B13" s="2">
        <v>1200</v>
      </c>
      <c r="C13" s="2">
        <v>20971</v>
      </c>
      <c r="D13" s="12">
        <v>168.18</v>
      </c>
      <c r="E13" s="2">
        <v>4761.826292</v>
      </c>
      <c r="F13" s="12">
        <f t="shared" si="0"/>
        <v>1368.18</v>
      </c>
      <c r="G13" s="2">
        <f t="shared" si="0"/>
        <v>25732.826291999998</v>
      </c>
    </row>
    <row r="14" spans="1:7" ht="24.75" customHeight="1">
      <c r="A14" s="1" t="s">
        <v>8</v>
      </c>
      <c r="B14" s="2">
        <v>0</v>
      </c>
      <c r="C14" s="2">
        <v>0</v>
      </c>
      <c r="D14" s="12">
        <v>131.19</v>
      </c>
      <c r="E14" s="2">
        <v>3947.627</v>
      </c>
      <c r="F14" s="12">
        <f t="shared" si="0"/>
        <v>131.19</v>
      </c>
      <c r="G14" s="2">
        <f t="shared" si="0"/>
        <v>3947.627</v>
      </c>
    </row>
    <row r="15" spans="1:7" ht="24.75" customHeight="1">
      <c r="A15" s="1" t="s">
        <v>9</v>
      </c>
      <c r="B15" s="2">
        <v>1400</v>
      </c>
      <c r="C15" s="2">
        <v>23667</v>
      </c>
      <c r="D15" s="12">
        <v>187.77</v>
      </c>
      <c r="E15" s="2">
        <v>5059.580779</v>
      </c>
      <c r="F15" s="12">
        <f t="shared" si="0"/>
        <v>1587.77</v>
      </c>
      <c r="G15" s="2">
        <f t="shared" si="0"/>
        <v>28726.580779</v>
      </c>
    </row>
    <row r="16" spans="1:7" ht="24.75" customHeight="1">
      <c r="A16" s="1" t="s">
        <v>10</v>
      </c>
      <c r="B16" s="2">
        <v>1400</v>
      </c>
      <c r="C16" s="2">
        <v>25267</v>
      </c>
      <c r="D16" s="12">
        <v>133.4</v>
      </c>
      <c r="E16" s="2">
        <v>4063.6112200000002</v>
      </c>
      <c r="F16" s="12">
        <f t="shared" si="0"/>
        <v>1533.4</v>
      </c>
      <c r="G16" s="2">
        <f t="shared" si="0"/>
        <v>29330.61122</v>
      </c>
    </row>
    <row r="17" spans="1:7" ht="27" customHeight="1">
      <c r="A17" s="5" t="s">
        <v>23</v>
      </c>
      <c r="B17" s="2">
        <f aca="true" t="shared" si="1" ref="B17:G17">SUM(B5:B16)</f>
        <v>9100</v>
      </c>
      <c r="C17" s="2">
        <f t="shared" si="1"/>
        <v>155670</v>
      </c>
      <c r="D17" s="12">
        <f t="shared" si="1"/>
        <v>1701.4400000000003</v>
      </c>
      <c r="E17" s="12">
        <f>SUM(E5:E16)</f>
        <v>48503.826863</v>
      </c>
      <c r="F17" s="2">
        <f>SUM(F5:F16)</f>
        <v>10801.44</v>
      </c>
      <c r="G17" s="2">
        <f t="shared" si="1"/>
        <v>204173.826863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B1">
      <selection activeCell="H25" sqref="H25"/>
    </sheetView>
  </sheetViews>
  <sheetFormatPr defaultColWidth="9.00390625" defaultRowHeight="16.5"/>
  <cols>
    <col min="2" max="3" width="11.50390625" style="0" customWidth="1"/>
    <col min="15" max="15" width="10.50390625" style="0" customWidth="1"/>
    <col min="24" max="24" width="10.625" style="0" customWidth="1"/>
    <col min="25" max="25" width="13.375" style="0" customWidth="1"/>
  </cols>
  <sheetData>
    <row r="1" spans="1:25" ht="24.75">
      <c r="A1" s="54" t="s">
        <v>184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4.75">
      <c r="A2" s="4"/>
      <c r="B2" s="4"/>
      <c r="C2" s="4"/>
      <c r="D2" s="4"/>
      <c r="E2" s="4"/>
      <c r="F2" s="4"/>
      <c r="G2" s="4"/>
      <c r="H2" s="7"/>
      <c r="I2" s="7"/>
      <c r="J2" s="7"/>
      <c r="K2" s="7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Y2" s="23" t="s">
        <v>191</v>
      </c>
    </row>
    <row r="3" spans="1:25" ht="16.5">
      <c r="A3" s="55"/>
      <c r="B3" s="67" t="s">
        <v>22</v>
      </c>
      <c r="C3" s="67"/>
      <c r="D3" s="58" t="s">
        <v>20</v>
      </c>
      <c r="E3" s="59"/>
      <c r="F3" s="59"/>
      <c r="G3" s="59"/>
      <c r="H3" s="58" t="s">
        <v>180</v>
      </c>
      <c r="I3" s="59"/>
      <c r="J3" s="59"/>
      <c r="K3" s="60"/>
      <c r="L3" s="80" t="s">
        <v>91</v>
      </c>
      <c r="M3" s="81"/>
      <c r="N3" s="69" t="s">
        <v>92</v>
      </c>
      <c r="O3" s="81"/>
      <c r="P3" s="69" t="s">
        <v>132</v>
      </c>
      <c r="Q3" s="70"/>
      <c r="R3" s="69" t="s">
        <v>133</v>
      </c>
      <c r="S3" s="70"/>
      <c r="T3" s="58" t="s">
        <v>188</v>
      </c>
      <c r="U3" s="59"/>
      <c r="V3" s="35" t="s">
        <v>192</v>
      </c>
      <c r="W3" s="35"/>
      <c r="X3" s="71" t="s">
        <v>21</v>
      </c>
      <c r="Y3" s="72"/>
    </row>
    <row r="4" spans="1:25" ht="16.5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26" t="s">
        <v>18</v>
      </c>
      <c r="I4" s="26" t="s">
        <v>19</v>
      </c>
      <c r="J4" s="26" t="s">
        <v>18</v>
      </c>
      <c r="K4" s="26" t="s">
        <v>19</v>
      </c>
      <c r="L4" s="30" t="s">
        <v>18</v>
      </c>
      <c r="M4" s="3" t="s">
        <v>19</v>
      </c>
      <c r="N4" s="3" t="s">
        <v>18</v>
      </c>
      <c r="O4" s="3" t="s">
        <v>19</v>
      </c>
      <c r="P4" s="3" t="s">
        <v>18</v>
      </c>
      <c r="Q4" s="3" t="s">
        <v>19</v>
      </c>
      <c r="R4" s="3" t="s">
        <v>18</v>
      </c>
      <c r="S4" s="3" t="s">
        <v>19</v>
      </c>
      <c r="T4" s="3" t="s">
        <v>18</v>
      </c>
      <c r="U4" s="3" t="s">
        <v>19</v>
      </c>
      <c r="V4" s="3" t="s">
        <v>177</v>
      </c>
      <c r="W4" s="3" t="s">
        <v>178</v>
      </c>
      <c r="X4" s="5" t="s">
        <v>15</v>
      </c>
      <c r="Y4" s="5" t="s">
        <v>11</v>
      </c>
    </row>
    <row r="5" spans="1:25" ht="16.5">
      <c r="A5" s="1" t="s">
        <v>12</v>
      </c>
      <c r="B5" s="2">
        <v>504400</v>
      </c>
      <c r="C5" s="2">
        <v>1369652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21360</v>
      </c>
      <c r="O5" s="2">
        <v>90805</v>
      </c>
      <c r="P5" s="28"/>
      <c r="Q5" s="2"/>
      <c r="R5" s="2"/>
      <c r="S5" s="2"/>
      <c r="T5" s="2"/>
      <c r="U5" s="2"/>
      <c r="V5" s="2">
        <v>40</v>
      </c>
      <c r="W5" s="2">
        <v>682</v>
      </c>
      <c r="X5" s="2">
        <f>SUM(B5+D5+F5+J5+H5+L5+N5+P5+R5+T5+V5)</f>
        <v>525800</v>
      </c>
      <c r="Y5" s="2">
        <f>SUM(C5+E5+G5+K5+I5+M5+O5+Q5+S5+U5+W5)</f>
        <v>1461139</v>
      </c>
    </row>
    <row r="6" spans="1:25" ht="16.5">
      <c r="A6" s="1" t="s">
        <v>0</v>
      </c>
      <c r="B6" s="2">
        <v>407200</v>
      </c>
      <c r="C6" s="2">
        <v>1163642</v>
      </c>
      <c r="D6" s="2">
        <v>5600</v>
      </c>
      <c r="E6" s="2">
        <v>10389</v>
      </c>
      <c r="F6" s="2">
        <v>1760</v>
      </c>
      <c r="G6" s="2">
        <v>5488</v>
      </c>
      <c r="H6" s="2">
        <v>8080</v>
      </c>
      <c r="I6" s="2">
        <v>37174</v>
      </c>
      <c r="J6" s="2">
        <v>640</v>
      </c>
      <c r="K6" s="2">
        <v>1213</v>
      </c>
      <c r="L6" s="2">
        <v>12480</v>
      </c>
      <c r="M6" s="2">
        <v>59306</v>
      </c>
      <c r="N6" s="2">
        <v>20640</v>
      </c>
      <c r="O6" s="2">
        <v>88310</v>
      </c>
      <c r="P6" s="28">
        <v>3720</v>
      </c>
      <c r="Q6" s="2">
        <v>15243</v>
      </c>
      <c r="R6" s="2">
        <v>320</v>
      </c>
      <c r="S6" s="2">
        <v>559</v>
      </c>
      <c r="T6" s="2">
        <v>760</v>
      </c>
      <c r="U6" s="2">
        <v>1562</v>
      </c>
      <c r="V6" s="2">
        <v>6082</v>
      </c>
      <c r="W6" s="2">
        <v>20320</v>
      </c>
      <c r="X6" s="2">
        <f>SUM(B6+D6+F6+J6+H6+L6+N6+P6+R6+T6+V6)</f>
        <v>467282</v>
      </c>
      <c r="Y6" s="2">
        <f aca="true" t="shared" si="0" ref="Y6:Y17">SUM(C6+E6+G6+K6+I6+M6+O6+Q6+S6+U6+W6)</f>
        <v>1403206</v>
      </c>
    </row>
    <row r="7" spans="1:25" ht="16.5">
      <c r="A7" s="1" t="s">
        <v>1</v>
      </c>
      <c r="B7" s="2">
        <v>284000</v>
      </c>
      <c r="C7" s="2">
        <v>879763</v>
      </c>
      <c r="D7" s="2"/>
      <c r="E7" s="2"/>
      <c r="F7" s="2"/>
      <c r="G7" s="2"/>
      <c r="H7" s="2"/>
      <c r="I7" s="2"/>
      <c r="J7" s="2"/>
      <c r="K7" s="2"/>
      <c r="L7" s="31"/>
      <c r="M7" s="2"/>
      <c r="N7" s="2">
        <v>15680</v>
      </c>
      <c r="O7" s="2">
        <v>77254</v>
      </c>
      <c r="P7" s="2"/>
      <c r="Q7" s="2"/>
      <c r="R7" s="2"/>
      <c r="S7" s="2"/>
      <c r="T7" s="2"/>
      <c r="U7" s="28"/>
      <c r="V7" s="2">
        <v>40</v>
      </c>
      <c r="W7" s="2">
        <v>672</v>
      </c>
      <c r="X7" s="2">
        <f aca="true" t="shared" si="1" ref="X7:X17">SUM(B7+D7+F7+J7+H7+L7+N7+P7+R7+T7+V7)</f>
        <v>299720</v>
      </c>
      <c r="Y7" s="2">
        <f t="shared" si="0"/>
        <v>957689</v>
      </c>
    </row>
    <row r="8" spans="1:25" ht="16.5">
      <c r="A8" s="1" t="s">
        <v>2</v>
      </c>
      <c r="B8" s="2">
        <v>475600</v>
      </c>
      <c r="C8" s="2">
        <v>1317462</v>
      </c>
      <c r="D8" s="25">
        <v>5840</v>
      </c>
      <c r="E8" s="2">
        <v>14117</v>
      </c>
      <c r="F8" s="25">
        <v>1480</v>
      </c>
      <c r="G8" s="2">
        <v>4200</v>
      </c>
      <c r="H8" s="19">
        <v>5840</v>
      </c>
      <c r="I8" s="2">
        <v>25907</v>
      </c>
      <c r="J8" s="2">
        <v>760</v>
      </c>
      <c r="K8" s="2">
        <v>1539</v>
      </c>
      <c r="L8" s="25">
        <v>11440</v>
      </c>
      <c r="M8" s="2">
        <v>54075</v>
      </c>
      <c r="N8" s="25">
        <v>20000</v>
      </c>
      <c r="O8" s="9">
        <v>86970</v>
      </c>
      <c r="P8" s="25">
        <v>3320</v>
      </c>
      <c r="Q8" s="9">
        <v>13231</v>
      </c>
      <c r="R8" s="25">
        <v>280</v>
      </c>
      <c r="S8" s="2">
        <v>475</v>
      </c>
      <c r="T8" s="25">
        <v>360</v>
      </c>
      <c r="U8" s="28">
        <v>643</v>
      </c>
      <c r="V8" s="2">
        <v>5098</v>
      </c>
      <c r="W8" s="2">
        <v>16777</v>
      </c>
      <c r="X8" s="2">
        <f t="shared" si="1"/>
        <v>530018</v>
      </c>
      <c r="Y8" s="2">
        <f t="shared" si="0"/>
        <v>1535396</v>
      </c>
    </row>
    <row r="9" spans="1:25" ht="16.5">
      <c r="A9" s="1" t="s">
        <v>3</v>
      </c>
      <c r="B9" s="2">
        <v>631600</v>
      </c>
      <c r="C9" s="2">
        <v>1642396</v>
      </c>
      <c r="D9" s="2"/>
      <c r="E9" s="2"/>
      <c r="F9" s="2"/>
      <c r="G9" s="2"/>
      <c r="H9" s="2"/>
      <c r="I9" s="2"/>
      <c r="J9" s="2"/>
      <c r="K9" s="2"/>
      <c r="L9" s="31"/>
      <c r="M9" s="2"/>
      <c r="N9" s="2">
        <v>26000</v>
      </c>
      <c r="O9" s="2">
        <v>103055</v>
      </c>
      <c r="P9" s="2"/>
      <c r="Q9" s="2"/>
      <c r="R9" s="2"/>
      <c r="S9" s="2"/>
      <c r="T9" s="2"/>
      <c r="U9" s="28"/>
      <c r="V9" s="2">
        <v>108</v>
      </c>
      <c r="W9" s="2">
        <v>756</v>
      </c>
      <c r="X9" s="2">
        <f t="shared" si="1"/>
        <v>657708</v>
      </c>
      <c r="Y9" s="2">
        <f t="shared" si="0"/>
        <v>1746207</v>
      </c>
    </row>
    <row r="10" spans="1:25" ht="16.5">
      <c r="A10" s="1" t="s">
        <v>4</v>
      </c>
      <c r="B10" s="2">
        <v>748800</v>
      </c>
      <c r="C10" s="2">
        <v>1848946</v>
      </c>
      <c r="D10" s="2">
        <v>6720</v>
      </c>
      <c r="E10" s="2">
        <v>10681</v>
      </c>
      <c r="F10" s="2">
        <v>2360</v>
      </c>
      <c r="G10" s="2">
        <v>8403</v>
      </c>
      <c r="H10" s="2">
        <v>6320</v>
      </c>
      <c r="I10" s="2">
        <v>28321</v>
      </c>
      <c r="J10" s="2">
        <v>880</v>
      </c>
      <c r="K10" s="2">
        <v>1880</v>
      </c>
      <c r="L10" s="31">
        <v>13240</v>
      </c>
      <c r="M10" s="2">
        <v>63129</v>
      </c>
      <c r="N10" s="2">
        <v>29360</v>
      </c>
      <c r="O10" s="2">
        <v>110635</v>
      </c>
      <c r="P10" s="2">
        <v>4600</v>
      </c>
      <c r="Q10" s="2">
        <v>19670</v>
      </c>
      <c r="R10" s="2">
        <v>640</v>
      </c>
      <c r="S10" s="2">
        <v>1231</v>
      </c>
      <c r="T10" s="2">
        <v>640</v>
      </c>
      <c r="U10" s="28">
        <v>1231</v>
      </c>
      <c r="V10" s="2">
        <v>8530</v>
      </c>
      <c r="W10" s="2">
        <v>32220</v>
      </c>
      <c r="X10" s="2">
        <f t="shared" si="1"/>
        <v>822090</v>
      </c>
      <c r="Y10" s="2">
        <f t="shared" si="0"/>
        <v>2126347</v>
      </c>
    </row>
    <row r="11" spans="1:25" ht="16.5">
      <c r="A11" s="1" t="s">
        <v>5</v>
      </c>
      <c r="B11" s="2">
        <v>744800</v>
      </c>
      <c r="C11" s="2">
        <v>2273219</v>
      </c>
      <c r="D11" s="2"/>
      <c r="E11" s="2"/>
      <c r="F11" s="2"/>
      <c r="G11" s="2"/>
      <c r="H11" s="2"/>
      <c r="I11" s="2"/>
      <c r="J11" s="2"/>
      <c r="K11" s="2"/>
      <c r="L11" s="31"/>
      <c r="M11" s="2"/>
      <c r="N11" s="2">
        <v>30800</v>
      </c>
      <c r="O11" s="2">
        <v>131674</v>
      </c>
      <c r="P11" s="2"/>
      <c r="Q11" s="2"/>
      <c r="R11" s="2"/>
      <c r="S11" s="2"/>
      <c r="T11" s="2"/>
      <c r="U11" s="28"/>
      <c r="V11" s="2">
        <v>58</v>
      </c>
      <c r="W11" s="2">
        <v>891</v>
      </c>
      <c r="X11" s="2">
        <f t="shared" si="1"/>
        <v>775658</v>
      </c>
      <c r="Y11" s="2">
        <f t="shared" si="0"/>
        <v>2405784</v>
      </c>
    </row>
    <row r="12" spans="1:25" ht="16.5">
      <c r="A12" s="1" t="s">
        <v>6</v>
      </c>
      <c r="B12" s="2">
        <v>568400</v>
      </c>
      <c r="C12" s="2">
        <v>1939940</v>
      </c>
      <c r="D12" s="2">
        <v>6720</v>
      </c>
      <c r="E12" s="2">
        <v>10610</v>
      </c>
      <c r="F12" s="2">
        <v>3080</v>
      </c>
      <c r="G12" s="2">
        <v>14588</v>
      </c>
      <c r="H12" s="2">
        <v>5680</v>
      </c>
      <c r="I12" s="2">
        <v>30949</v>
      </c>
      <c r="J12" s="2">
        <v>1240</v>
      </c>
      <c r="K12" s="2">
        <v>3635</v>
      </c>
      <c r="L12" s="31">
        <v>17080</v>
      </c>
      <c r="M12" s="2">
        <v>103067</v>
      </c>
      <c r="N12" s="2">
        <v>25600</v>
      </c>
      <c r="O12" s="2">
        <v>122391</v>
      </c>
      <c r="P12" s="2">
        <v>5640</v>
      </c>
      <c r="Q12" s="2">
        <v>30698</v>
      </c>
      <c r="R12" s="2">
        <v>880</v>
      </c>
      <c r="S12" s="2">
        <v>2143</v>
      </c>
      <c r="T12" s="2">
        <v>1120</v>
      </c>
      <c r="U12" s="28">
        <v>3125</v>
      </c>
      <c r="V12" s="2">
        <v>9434</v>
      </c>
      <c r="W12" s="2">
        <v>37741</v>
      </c>
      <c r="X12" s="2">
        <f t="shared" si="1"/>
        <v>644874</v>
      </c>
      <c r="Y12" s="2">
        <f t="shared" si="0"/>
        <v>2298887</v>
      </c>
    </row>
    <row r="13" spans="1:25" ht="16.5">
      <c r="A13" s="1" t="s">
        <v>7</v>
      </c>
      <c r="B13" s="2">
        <v>553200</v>
      </c>
      <c r="C13" s="2">
        <v>1867614</v>
      </c>
      <c r="D13" s="20"/>
      <c r="E13" s="20"/>
      <c r="F13" s="20"/>
      <c r="G13" s="20"/>
      <c r="H13" s="20"/>
      <c r="I13" s="20"/>
      <c r="J13" s="20"/>
      <c r="K13" s="20"/>
      <c r="L13" s="32"/>
      <c r="M13" s="20"/>
      <c r="N13" s="13">
        <v>27200</v>
      </c>
      <c r="O13" s="13">
        <v>124277</v>
      </c>
      <c r="P13" s="13"/>
      <c r="Q13" s="13"/>
      <c r="R13" s="2"/>
      <c r="S13" s="2"/>
      <c r="T13" s="2"/>
      <c r="U13" s="28"/>
      <c r="V13" s="2">
        <v>287</v>
      </c>
      <c r="W13" s="2">
        <v>1170</v>
      </c>
      <c r="X13" s="2">
        <f t="shared" si="1"/>
        <v>580687</v>
      </c>
      <c r="Y13" s="2">
        <f t="shared" si="0"/>
        <v>1993061</v>
      </c>
    </row>
    <row r="14" spans="1:25" ht="16.5">
      <c r="A14" s="1" t="s">
        <v>8</v>
      </c>
      <c r="B14" s="2">
        <v>676800</v>
      </c>
      <c r="C14" s="2">
        <v>2160010</v>
      </c>
      <c r="D14" s="2">
        <v>6240</v>
      </c>
      <c r="E14" s="2">
        <v>13715</v>
      </c>
      <c r="F14" s="2">
        <v>2320</v>
      </c>
      <c r="G14" s="2">
        <v>9955</v>
      </c>
      <c r="H14" s="2">
        <v>5680</v>
      </c>
      <c r="I14" s="2">
        <v>31492</v>
      </c>
      <c r="J14" s="2">
        <v>640</v>
      </c>
      <c r="K14" s="2">
        <v>1323</v>
      </c>
      <c r="L14" s="31">
        <v>20040</v>
      </c>
      <c r="M14" s="2">
        <v>123540</v>
      </c>
      <c r="N14" s="2">
        <v>24320</v>
      </c>
      <c r="O14" s="2">
        <v>117905</v>
      </c>
      <c r="P14" s="2">
        <v>5520</v>
      </c>
      <c r="Q14" s="2">
        <v>30467</v>
      </c>
      <c r="R14" s="2">
        <v>680</v>
      </c>
      <c r="S14" s="2">
        <v>1461</v>
      </c>
      <c r="T14" s="2">
        <v>280</v>
      </c>
      <c r="U14" s="28">
        <v>486</v>
      </c>
      <c r="V14" s="2">
        <v>6665</v>
      </c>
      <c r="W14" s="2">
        <v>28337</v>
      </c>
      <c r="X14" s="2">
        <f t="shared" si="1"/>
        <v>749185</v>
      </c>
      <c r="Y14" s="2">
        <f t="shared" si="0"/>
        <v>2518691</v>
      </c>
    </row>
    <row r="15" spans="1:25" ht="16.5">
      <c r="A15" s="1" t="s">
        <v>9</v>
      </c>
      <c r="B15" s="2">
        <v>682800</v>
      </c>
      <c r="C15" s="2">
        <v>1742930</v>
      </c>
      <c r="D15" s="2"/>
      <c r="E15" s="2"/>
      <c r="F15" s="2"/>
      <c r="G15" s="2"/>
      <c r="H15" s="2"/>
      <c r="I15" s="2"/>
      <c r="J15" s="2"/>
      <c r="K15" s="2"/>
      <c r="L15" s="31"/>
      <c r="M15" s="2"/>
      <c r="N15" s="2">
        <v>25040</v>
      </c>
      <c r="O15" s="2">
        <v>103621</v>
      </c>
      <c r="P15" s="2"/>
      <c r="Q15" s="2"/>
      <c r="R15" s="2"/>
      <c r="S15" s="2"/>
      <c r="T15" s="2"/>
      <c r="U15" s="28"/>
      <c r="V15" s="2">
        <v>405</v>
      </c>
      <c r="W15" s="2">
        <v>1368</v>
      </c>
      <c r="X15" s="2">
        <f t="shared" si="1"/>
        <v>708245</v>
      </c>
      <c r="Y15" s="2">
        <f t="shared" si="0"/>
        <v>1847919</v>
      </c>
    </row>
    <row r="16" spans="1:25" ht="16.5">
      <c r="A16" s="1" t="s">
        <v>10</v>
      </c>
      <c r="B16" s="2">
        <v>512400</v>
      </c>
      <c r="C16" s="2">
        <v>1400711</v>
      </c>
      <c r="D16" s="2">
        <v>6720</v>
      </c>
      <c r="E16" s="2">
        <v>14289</v>
      </c>
      <c r="F16" s="2">
        <v>1880</v>
      </c>
      <c r="G16" s="2">
        <v>6156</v>
      </c>
      <c r="H16" s="2">
        <v>8000</v>
      </c>
      <c r="I16" s="2">
        <v>37715</v>
      </c>
      <c r="J16" s="2">
        <v>120</v>
      </c>
      <c r="K16" s="2">
        <v>193</v>
      </c>
      <c r="L16" s="2">
        <v>12880</v>
      </c>
      <c r="M16" s="2">
        <v>62656</v>
      </c>
      <c r="N16" s="2">
        <v>20880</v>
      </c>
      <c r="O16" s="2">
        <v>90704</v>
      </c>
      <c r="P16" s="2">
        <v>3880</v>
      </c>
      <c r="Q16" s="2">
        <v>16432</v>
      </c>
      <c r="R16" s="2">
        <v>520</v>
      </c>
      <c r="S16" s="2">
        <v>987</v>
      </c>
      <c r="T16" s="2">
        <v>1720</v>
      </c>
      <c r="U16" s="28">
        <v>5404</v>
      </c>
      <c r="V16" s="2">
        <v>7209</v>
      </c>
      <c r="W16" s="2">
        <v>25431</v>
      </c>
      <c r="X16" s="2">
        <f t="shared" si="1"/>
        <v>576209</v>
      </c>
      <c r="Y16" s="2">
        <f t="shared" si="0"/>
        <v>1660678</v>
      </c>
    </row>
    <row r="17" spans="1:25" ht="16.5">
      <c r="A17" s="5" t="s">
        <v>23</v>
      </c>
      <c r="B17" s="2">
        <f>SUM(B5:B16)</f>
        <v>6790000</v>
      </c>
      <c r="C17" s="2">
        <f aca="true" t="shared" si="2" ref="C17:W17">SUM(C5:C16)</f>
        <v>19606285</v>
      </c>
      <c r="D17" s="2">
        <f t="shared" si="2"/>
        <v>37840</v>
      </c>
      <c r="E17" s="2">
        <f t="shared" si="2"/>
        <v>73801</v>
      </c>
      <c r="F17" s="2">
        <f t="shared" si="2"/>
        <v>12880</v>
      </c>
      <c r="G17" s="2">
        <f t="shared" si="2"/>
        <v>48790</v>
      </c>
      <c r="H17" s="2">
        <f t="shared" si="2"/>
        <v>39600</v>
      </c>
      <c r="I17" s="2">
        <f t="shared" si="2"/>
        <v>191558</v>
      </c>
      <c r="J17" s="33">
        <f t="shared" si="2"/>
        <v>4280</v>
      </c>
      <c r="K17" s="33">
        <f t="shared" si="2"/>
        <v>9783</v>
      </c>
      <c r="L17" s="2">
        <f t="shared" si="2"/>
        <v>87160</v>
      </c>
      <c r="M17" s="2">
        <f t="shared" si="2"/>
        <v>465773</v>
      </c>
      <c r="N17" s="2">
        <f t="shared" si="2"/>
        <v>286880</v>
      </c>
      <c r="O17" s="2">
        <f t="shared" si="2"/>
        <v>1247601</v>
      </c>
      <c r="P17" s="2">
        <f t="shared" si="2"/>
        <v>26680</v>
      </c>
      <c r="Q17" s="2">
        <f t="shared" si="2"/>
        <v>125741</v>
      </c>
      <c r="R17" s="2">
        <f t="shared" si="2"/>
        <v>3320</v>
      </c>
      <c r="S17" s="2">
        <f t="shared" si="2"/>
        <v>6856</v>
      </c>
      <c r="T17" s="2">
        <f t="shared" si="2"/>
        <v>4880</v>
      </c>
      <c r="U17" s="2">
        <f t="shared" si="2"/>
        <v>12451</v>
      </c>
      <c r="V17" s="2">
        <f t="shared" si="2"/>
        <v>43956</v>
      </c>
      <c r="W17" s="2">
        <f t="shared" si="2"/>
        <v>166365</v>
      </c>
      <c r="X17" s="2">
        <f t="shared" si="1"/>
        <v>7337476</v>
      </c>
      <c r="Y17" s="2">
        <f t="shared" si="0"/>
        <v>21955004</v>
      </c>
    </row>
    <row r="19" spans="23:25" ht="16.5">
      <c r="W19" t="s">
        <v>13</v>
      </c>
      <c r="X19" t="s">
        <v>52</v>
      </c>
      <c r="Y19" t="s">
        <v>16</v>
      </c>
    </row>
    <row r="20" spans="24:25" ht="16.5">
      <c r="X20" t="s">
        <v>53</v>
      </c>
      <c r="Y20" t="s">
        <v>54</v>
      </c>
    </row>
    <row r="21" ht="16.5">
      <c r="X21" t="s">
        <v>97</v>
      </c>
    </row>
  </sheetData>
  <sheetProtection/>
  <mergeCells count="11">
    <mergeCell ref="T3:U3"/>
    <mergeCell ref="X3:Y3"/>
    <mergeCell ref="A1:Y1"/>
    <mergeCell ref="A3:A4"/>
    <mergeCell ref="B3:C3"/>
    <mergeCell ref="D3:G3"/>
    <mergeCell ref="H3:K3"/>
    <mergeCell ref="L3:M3"/>
    <mergeCell ref="N3:O3"/>
    <mergeCell ref="P3:Q3"/>
    <mergeCell ref="R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J20" sqref="J20"/>
    </sheetView>
  </sheetViews>
  <sheetFormatPr defaultColWidth="9.00390625" defaultRowHeight="16.5"/>
  <cols>
    <col min="3" max="3" width="10.125" style="0" customWidth="1"/>
    <col min="22" max="22" width="9.50390625" style="0" customWidth="1"/>
    <col min="23" max="23" width="12.125" style="0" customWidth="1"/>
  </cols>
  <sheetData>
    <row r="1" spans="1:23" ht="24.75">
      <c r="A1" s="54" t="s">
        <v>185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4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7"/>
      <c r="T2" s="7"/>
      <c r="U2" s="7"/>
      <c r="W2" s="14" t="s">
        <v>182</v>
      </c>
    </row>
    <row r="3" spans="1:23" ht="16.5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6" t="s">
        <v>161</v>
      </c>
      <c r="K3" s="82"/>
      <c r="L3" s="76" t="s">
        <v>162</v>
      </c>
      <c r="M3" s="79"/>
      <c r="N3" s="76" t="s">
        <v>132</v>
      </c>
      <c r="O3" s="70"/>
      <c r="P3" s="76" t="s">
        <v>189</v>
      </c>
      <c r="Q3" s="70"/>
      <c r="R3" s="76" t="s">
        <v>135</v>
      </c>
      <c r="S3" s="70"/>
      <c r="T3" s="35" t="s">
        <v>192</v>
      </c>
      <c r="U3" s="34"/>
      <c r="V3" s="71" t="s">
        <v>21</v>
      </c>
      <c r="W3" s="72"/>
    </row>
    <row r="4" spans="1:23" ht="16.5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3" t="s">
        <v>25</v>
      </c>
      <c r="M4" s="3" t="s">
        <v>26</v>
      </c>
      <c r="N4" s="3" t="s">
        <v>25</v>
      </c>
      <c r="O4" s="3" t="s">
        <v>26</v>
      </c>
      <c r="P4" s="3" t="s">
        <v>25</v>
      </c>
      <c r="Q4" s="3" t="s">
        <v>26</v>
      </c>
      <c r="R4" s="3" t="s">
        <v>25</v>
      </c>
      <c r="S4" s="3" t="s">
        <v>26</v>
      </c>
      <c r="T4" s="3" t="s">
        <v>174</v>
      </c>
      <c r="U4" s="3" t="s">
        <v>175</v>
      </c>
      <c r="V4" s="5" t="s">
        <v>27</v>
      </c>
      <c r="W4" s="5" t="s">
        <v>28</v>
      </c>
    </row>
    <row r="5" spans="1:23" ht="16.5">
      <c r="A5" s="1" t="s">
        <v>12</v>
      </c>
      <c r="B5" s="2">
        <v>15189</v>
      </c>
      <c r="C5" s="2">
        <v>193935</v>
      </c>
      <c r="D5" s="2">
        <v>188</v>
      </c>
      <c r="E5" s="2">
        <v>2459</v>
      </c>
      <c r="F5" s="2">
        <v>312</v>
      </c>
      <c r="G5" s="2">
        <v>4028</v>
      </c>
      <c r="H5" s="2"/>
      <c r="I5" s="2"/>
      <c r="J5" s="2">
        <v>124</v>
      </c>
      <c r="K5" s="2">
        <v>1810</v>
      </c>
      <c r="L5" s="25"/>
      <c r="M5" s="2"/>
      <c r="N5" s="2">
        <v>53</v>
      </c>
      <c r="O5" s="2">
        <v>591</v>
      </c>
      <c r="P5" s="2">
        <v>8</v>
      </c>
      <c r="Q5" s="2">
        <v>98</v>
      </c>
      <c r="R5" s="2"/>
      <c r="S5" s="2"/>
      <c r="T5" s="2">
        <v>13</v>
      </c>
      <c r="U5" s="2">
        <v>464</v>
      </c>
      <c r="V5" s="2">
        <f>SUM(B5+D5+F5+H5+J5+L5+N5+P5+R5+T5)</f>
        <v>15887</v>
      </c>
      <c r="W5" s="2">
        <f>SUM(C5+E5+G5+I5+K5+M5+O5+Q5+S5+U5)</f>
        <v>203385</v>
      </c>
    </row>
    <row r="6" spans="1:23" ht="16.5">
      <c r="A6" s="1" t="s">
        <v>0</v>
      </c>
      <c r="B6" s="2">
        <v>16606</v>
      </c>
      <c r="C6" s="2">
        <v>211860</v>
      </c>
      <c r="D6" s="2">
        <v>259</v>
      </c>
      <c r="E6" s="2">
        <v>3358</v>
      </c>
      <c r="F6" s="25">
        <v>18</v>
      </c>
      <c r="G6" s="2">
        <v>210</v>
      </c>
      <c r="H6" s="2">
        <v>9</v>
      </c>
      <c r="I6" s="2">
        <v>141</v>
      </c>
      <c r="J6" s="2">
        <v>157</v>
      </c>
      <c r="K6" s="2">
        <v>2228</v>
      </c>
      <c r="L6" s="2">
        <v>177</v>
      </c>
      <c r="M6" s="2">
        <v>2321</v>
      </c>
      <c r="N6" s="2">
        <v>43</v>
      </c>
      <c r="O6" s="2">
        <v>468</v>
      </c>
      <c r="P6" s="2">
        <v>0</v>
      </c>
      <c r="Q6" s="2">
        <v>36</v>
      </c>
      <c r="R6" s="2">
        <v>286</v>
      </c>
      <c r="S6" s="2">
        <v>3458</v>
      </c>
      <c r="T6" s="2">
        <v>197</v>
      </c>
      <c r="U6" s="2">
        <v>2648</v>
      </c>
      <c r="V6" s="2">
        <f>SUM(B6+D6+F6+H6+J6+L6+N6+P6+R6+T6)</f>
        <v>17752</v>
      </c>
      <c r="W6" s="2">
        <f>SUM(C6+E6+G6+I6+K6+M6+O6+Q6+S6+U6)</f>
        <v>226728</v>
      </c>
    </row>
    <row r="7" spans="1:23" ht="16.5">
      <c r="A7" s="1" t="s">
        <v>1</v>
      </c>
      <c r="B7" s="8">
        <v>14892</v>
      </c>
      <c r="C7" s="8">
        <v>190179</v>
      </c>
      <c r="D7" s="2">
        <v>365</v>
      </c>
      <c r="E7" s="2">
        <v>4699</v>
      </c>
      <c r="F7" s="2"/>
      <c r="G7" s="2"/>
      <c r="H7" s="2"/>
      <c r="I7" s="2"/>
      <c r="J7" s="2">
        <v>138</v>
      </c>
      <c r="K7" s="2">
        <v>1987</v>
      </c>
      <c r="L7" s="2">
        <v>81</v>
      </c>
      <c r="M7" s="2">
        <v>1106</v>
      </c>
      <c r="N7" s="2">
        <v>42</v>
      </c>
      <c r="O7" s="25">
        <v>456</v>
      </c>
      <c r="P7" s="2">
        <v>0</v>
      </c>
      <c r="Q7" s="25">
        <v>36</v>
      </c>
      <c r="R7" s="2"/>
      <c r="S7" s="2"/>
      <c r="T7" s="2">
        <v>14</v>
      </c>
      <c r="U7" s="2">
        <v>466</v>
      </c>
      <c r="V7" s="2">
        <f aca="true" t="shared" si="0" ref="V7:V16">SUM(B7+D7+F7+H7+J7+L7+N7+P7+R7+T7)</f>
        <v>15532</v>
      </c>
      <c r="W7" s="2">
        <f aca="true" t="shared" si="1" ref="W7:W16">SUM(C7+E7+G7+I7+K7+M7+O7+Q7+S7+U7)</f>
        <v>198929</v>
      </c>
    </row>
    <row r="8" spans="1:23" ht="16.5">
      <c r="A8" s="1" t="s">
        <v>2</v>
      </c>
      <c r="B8" s="2">
        <v>16377</v>
      </c>
      <c r="C8" s="2">
        <v>208964</v>
      </c>
      <c r="D8" s="2">
        <v>259</v>
      </c>
      <c r="E8" s="2">
        <v>3358</v>
      </c>
      <c r="F8" s="2">
        <v>9</v>
      </c>
      <c r="G8" s="2">
        <v>141</v>
      </c>
      <c r="H8" s="2">
        <v>13</v>
      </c>
      <c r="I8" s="2">
        <v>172</v>
      </c>
      <c r="J8" s="2">
        <v>137</v>
      </c>
      <c r="K8" s="2">
        <v>1976</v>
      </c>
      <c r="L8" s="2">
        <v>134</v>
      </c>
      <c r="M8" s="2">
        <v>1776</v>
      </c>
      <c r="N8" s="25">
        <v>52</v>
      </c>
      <c r="O8" s="2">
        <v>578</v>
      </c>
      <c r="P8" s="2">
        <v>1</v>
      </c>
      <c r="Q8" s="2">
        <v>43</v>
      </c>
      <c r="R8" s="2">
        <v>79</v>
      </c>
      <c r="S8" s="2">
        <v>851</v>
      </c>
      <c r="T8" s="2">
        <v>304</v>
      </c>
      <c r="U8" s="2">
        <v>3882</v>
      </c>
      <c r="V8" s="2">
        <f t="shared" si="0"/>
        <v>17365</v>
      </c>
      <c r="W8" s="2">
        <f t="shared" si="1"/>
        <v>221741</v>
      </c>
    </row>
    <row r="9" spans="1:23" ht="16.5">
      <c r="A9" s="1" t="s">
        <v>3</v>
      </c>
      <c r="B9" s="2">
        <v>14639</v>
      </c>
      <c r="C9" s="2">
        <v>186978</v>
      </c>
      <c r="D9" s="2">
        <v>251</v>
      </c>
      <c r="E9" s="2">
        <v>3256</v>
      </c>
      <c r="F9" s="2"/>
      <c r="G9" s="2"/>
      <c r="H9" s="2"/>
      <c r="I9" s="2"/>
      <c r="J9" s="2">
        <v>164</v>
      </c>
      <c r="K9" s="2">
        <v>2316</v>
      </c>
      <c r="L9" s="2">
        <v>249</v>
      </c>
      <c r="M9" s="2">
        <v>3231</v>
      </c>
      <c r="N9" s="2">
        <v>42</v>
      </c>
      <c r="O9" s="2">
        <v>456</v>
      </c>
      <c r="P9" s="2">
        <v>0</v>
      </c>
      <c r="Q9" s="2">
        <v>36</v>
      </c>
      <c r="R9" s="2"/>
      <c r="S9" s="2"/>
      <c r="T9" s="2">
        <v>15</v>
      </c>
      <c r="U9" s="2">
        <v>441</v>
      </c>
      <c r="V9" s="2">
        <f t="shared" si="0"/>
        <v>15360</v>
      </c>
      <c r="W9" s="2">
        <f t="shared" si="1"/>
        <v>196714</v>
      </c>
    </row>
    <row r="10" spans="1:23" ht="16.5">
      <c r="A10" s="1" t="s">
        <v>4</v>
      </c>
      <c r="B10" s="2">
        <v>15942</v>
      </c>
      <c r="C10" s="25">
        <v>203460</v>
      </c>
      <c r="D10" s="2">
        <v>300</v>
      </c>
      <c r="E10" s="2">
        <v>3876</v>
      </c>
      <c r="F10" s="2">
        <v>10</v>
      </c>
      <c r="G10" s="2">
        <v>149</v>
      </c>
      <c r="H10" s="2">
        <v>174</v>
      </c>
      <c r="I10" s="2">
        <v>2042</v>
      </c>
      <c r="J10" s="2">
        <v>224</v>
      </c>
      <c r="K10" s="2">
        <v>3076</v>
      </c>
      <c r="L10" s="2">
        <v>243</v>
      </c>
      <c r="M10" s="2">
        <v>3156</v>
      </c>
      <c r="N10" s="2">
        <v>43</v>
      </c>
      <c r="O10" s="2">
        <v>468</v>
      </c>
      <c r="P10" s="2">
        <v>0</v>
      </c>
      <c r="Q10" s="2">
        <v>36</v>
      </c>
      <c r="R10" s="2">
        <v>140</v>
      </c>
      <c r="S10" s="2">
        <v>1611</v>
      </c>
      <c r="T10" s="2">
        <v>177</v>
      </c>
      <c r="U10" s="2">
        <v>2617</v>
      </c>
      <c r="V10" s="2">
        <f t="shared" si="0"/>
        <v>17253</v>
      </c>
      <c r="W10" s="2">
        <f t="shared" si="1"/>
        <v>220491</v>
      </c>
    </row>
    <row r="11" spans="1:23" ht="16.5">
      <c r="A11" s="1" t="s">
        <v>5</v>
      </c>
      <c r="B11" s="2">
        <v>15942</v>
      </c>
      <c r="C11" s="2">
        <v>220108</v>
      </c>
      <c r="D11" s="2">
        <v>243</v>
      </c>
      <c r="E11" s="2">
        <v>3510</v>
      </c>
      <c r="F11" s="2"/>
      <c r="G11" s="2"/>
      <c r="H11" s="2"/>
      <c r="I11" s="2"/>
      <c r="J11" s="2">
        <v>224</v>
      </c>
      <c r="K11" s="2">
        <v>2355</v>
      </c>
      <c r="L11" s="2">
        <v>300</v>
      </c>
      <c r="M11" s="2">
        <v>2813</v>
      </c>
      <c r="N11" s="2">
        <v>43</v>
      </c>
      <c r="O11" s="2">
        <v>504</v>
      </c>
      <c r="P11" s="2">
        <v>0</v>
      </c>
      <c r="Q11" s="2">
        <v>36</v>
      </c>
      <c r="R11" s="2"/>
      <c r="S11" s="2"/>
      <c r="T11" s="2">
        <v>31</v>
      </c>
      <c r="U11" s="2">
        <v>707</v>
      </c>
      <c r="V11" s="2">
        <f t="shared" si="0"/>
        <v>16783</v>
      </c>
      <c r="W11" s="2">
        <f t="shared" si="1"/>
        <v>230033</v>
      </c>
    </row>
    <row r="12" spans="1:23" ht="16.5">
      <c r="A12" s="1" t="s">
        <v>6</v>
      </c>
      <c r="B12" s="2">
        <v>12841</v>
      </c>
      <c r="C12" s="2">
        <v>164233</v>
      </c>
      <c r="D12" s="2">
        <v>257</v>
      </c>
      <c r="E12" s="2">
        <v>3333</v>
      </c>
      <c r="F12" s="2">
        <v>16</v>
      </c>
      <c r="G12" s="2">
        <v>195</v>
      </c>
      <c r="H12" s="2">
        <v>47</v>
      </c>
      <c r="I12" s="2">
        <v>493</v>
      </c>
      <c r="J12" s="2">
        <v>150</v>
      </c>
      <c r="K12" s="2">
        <v>2139</v>
      </c>
      <c r="L12" s="2">
        <v>253</v>
      </c>
      <c r="M12" s="2">
        <v>3282</v>
      </c>
      <c r="N12" s="2">
        <v>29</v>
      </c>
      <c r="O12" s="2">
        <v>301</v>
      </c>
      <c r="P12" s="2">
        <v>0</v>
      </c>
      <c r="Q12" s="2">
        <v>36</v>
      </c>
      <c r="R12" s="2">
        <v>219</v>
      </c>
      <c r="S12" s="2">
        <v>2611</v>
      </c>
      <c r="T12" s="2">
        <v>268</v>
      </c>
      <c r="U12" s="2">
        <v>3973</v>
      </c>
      <c r="V12" s="2">
        <f t="shared" si="0"/>
        <v>14080</v>
      </c>
      <c r="W12" s="2">
        <f t="shared" si="1"/>
        <v>180596</v>
      </c>
    </row>
    <row r="13" spans="1:23" ht="16.5">
      <c r="A13" s="1" t="s">
        <v>7</v>
      </c>
      <c r="B13" s="2">
        <v>12063</v>
      </c>
      <c r="C13" s="2">
        <v>154392</v>
      </c>
      <c r="D13" s="2">
        <v>220</v>
      </c>
      <c r="E13" s="2">
        <v>2864</v>
      </c>
      <c r="F13" s="2"/>
      <c r="G13" s="2"/>
      <c r="H13" s="2"/>
      <c r="I13" s="2"/>
      <c r="J13" s="2">
        <v>142</v>
      </c>
      <c r="K13" s="25">
        <v>2037</v>
      </c>
      <c r="L13" s="2">
        <v>165</v>
      </c>
      <c r="M13" s="25">
        <v>2169</v>
      </c>
      <c r="N13" s="2">
        <v>15</v>
      </c>
      <c r="O13" s="25">
        <v>162</v>
      </c>
      <c r="P13" s="2">
        <v>0</v>
      </c>
      <c r="Q13" s="25">
        <v>36</v>
      </c>
      <c r="R13" s="2"/>
      <c r="S13" s="2"/>
      <c r="T13" s="2">
        <v>253</v>
      </c>
      <c r="U13" s="2">
        <v>4846</v>
      </c>
      <c r="V13" s="2">
        <f t="shared" si="0"/>
        <v>12858</v>
      </c>
      <c r="W13" s="2">
        <f t="shared" si="1"/>
        <v>166506</v>
      </c>
    </row>
    <row r="14" spans="1:23" ht="16.5">
      <c r="A14" s="1" t="s">
        <v>8</v>
      </c>
      <c r="B14" s="2">
        <v>11248</v>
      </c>
      <c r="C14" s="2">
        <v>144081</v>
      </c>
      <c r="D14" s="2">
        <v>197</v>
      </c>
      <c r="E14" s="2">
        <v>2873</v>
      </c>
      <c r="F14" s="2">
        <v>7</v>
      </c>
      <c r="G14" s="2">
        <v>125</v>
      </c>
      <c r="H14" s="2">
        <v>14</v>
      </c>
      <c r="I14" s="2">
        <v>179</v>
      </c>
      <c r="J14" s="2">
        <v>234</v>
      </c>
      <c r="K14" s="2">
        <v>3201</v>
      </c>
      <c r="L14" s="2">
        <v>237</v>
      </c>
      <c r="M14" s="2">
        <v>3079</v>
      </c>
      <c r="N14" s="2">
        <v>15</v>
      </c>
      <c r="O14" s="2">
        <v>162</v>
      </c>
      <c r="P14" s="2">
        <v>1</v>
      </c>
      <c r="Q14" s="2">
        <v>43</v>
      </c>
      <c r="R14" s="2">
        <v>164</v>
      </c>
      <c r="S14" s="2">
        <v>1915</v>
      </c>
      <c r="T14" s="2">
        <v>408</v>
      </c>
      <c r="U14" s="2">
        <v>6319</v>
      </c>
      <c r="V14" s="2">
        <f t="shared" si="0"/>
        <v>12525</v>
      </c>
      <c r="W14" s="2">
        <f t="shared" si="1"/>
        <v>161977</v>
      </c>
    </row>
    <row r="15" spans="1:23" ht="16.5">
      <c r="A15" s="1" t="s">
        <v>9</v>
      </c>
      <c r="B15" s="2">
        <v>15825</v>
      </c>
      <c r="C15" s="2">
        <v>201981</v>
      </c>
      <c r="D15" s="2">
        <v>326</v>
      </c>
      <c r="E15" s="2">
        <v>4205</v>
      </c>
      <c r="F15" s="2"/>
      <c r="G15" s="2"/>
      <c r="H15" s="2"/>
      <c r="I15" s="2"/>
      <c r="J15" s="2">
        <v>253</v>
      </c>
      <c r="K15" s="2">
        <v>3442</v>
      </c>
      <c r="L15" s="2">
        <v>353</v>
      </c>
      <c r="M15" s="2">
        <v>4547</v>
      </c>
      <c r="N15" s="2">
        <v>49</v>
      </c>
      <c r="O15" s="2">
        <v>541</v>
      </c>
      <c r="P15" s="2">
        <v>1</v>
      </c>
      <c r="Q15" s="2">
        <v>43</v>
      </c>
      <c r="R15" s="2"/>
      <c r="S15" s="2"/>
      <c r="T15" s="2">
        <v>100</v>
      </c>
      <c r="U15" s="2">
        <v>1914</v>
      </c>
      <c r="V15" s="2">
        <f t="shared" si="0"/>
        <v>16907</v>
      </c>
      <c r="W15" s="2">
        <f t="shared" si="1"/>
        <v>216673</v>
      </c>
    </row>
    <row r="16" spans="1:23" ht="16.5">
      <c r="A16" s="1" t="s">
        <v>10</v>
      </c>
      <c r="B16" s="2">
        <v>16740</v>
      </c>
      <c r="C16" s="2">
        <v>213555</v>
      </c>
      <c r="D16" s="2">
        <v>326</v>
      </c>
      <c r="E16" s="2">
        <v>4205</v>
      </c>
      <c r="F16" s="2">
        <v>15</v>
      </c>
      <c r="G16" s="2">
        <v>187</v>
      </c>
      <c r="H16" s="2">
        <v>2</v>
      </c>
      <c r="I16" s="2">
        <v>87</v>
      </c>
      <c r="J16" s="2">
        <v>255</v>
      </c>
      <c r="K16" s="2">
        <v>3467</v>
      </c>
      <c r="L16" s="2">
        <v>270</v>
      </c>
      <c r="M16" s="2">
        <v>3496</v>
      </c>
      <c r="N16" s="2">
        <v>41</v>
      </c>
      <c r="O16" s="2">
        <v>444</v>
      </c>
      <c r="P16" s="2">
        <v>5</v>
      </c>
      <c r="Q16" s="2">
        <v>74</v>
      </c>
      <c r="R16" s="2">
        <v>241</v>
      </c>
      <c r="S16" s="2">
        <v>2889</v>
      </c>
      <c r="T16" s="2">
        <v>710</v>
      </c>
      <c r="U16" s="2">
        <v>11084</v>
      </c>
      <c r="V16" s="2">
        <f t="shared" si="0"/>
        <v>18605</v>
      </c>
      <c r="W16" s="2">
        <f t="shared" si="1"/>
        <v>239488</v>
      </c>
    </row>
    <row r="17" spans="1:23" ht="16.5">
      <c r="A17" s="5" t="s">
        <v>23</v>
      </c>
      <c r="B17" s="2">
        <f aca="true" t="shared" si="2" ref="B17:S17">SUM(B5:B16)</f>
        <v>178304</v>
      </c>
      <c r="C17" s="2">
        <f t="shared" si="2"/>
        <v>2293726</v>
      </c>
      <c r="D17" s="2">
        <f t="shared" si="2"/>
        <v>3191</v>
      </c>
      <c r="E17" s="2">
        <f t="shared" si="2"/>
        <v>41996</v>
      </c>
      <c r="F17" s="2">
        <f>SUM(F5:F16)</f>
        <v>387</v>
      </c>
      <c r="G17" s="2">
        <f>SUM(G5:G16)</f>
        <v>5035</v>
      </c>
      <c r="H17" s="2">
        <f>SUM(H5:H16)</f>
        <v>259</v>
      </c>
      <c r="I17" s="2">
        <f t="shared" si="2"/>
        <v>3114</v>
      </c>
      <c r="J17" s="2">
        <f t="shared" si="2"/>
        <v>2202</v>
      </c>
      <c r="K17" s="2">
        <f t="shared" si="2"/>
        <v>30034</v>
      </c>
      <c r="L17" s="2">
        <f t="shared" si="2"/>
        <v>2462</v>
      </c>
      <c r="M17" s="2">
        <f t="shared" si="2"/>
        <v>30976</v>
      </c>
      <c r="N17" s="2">
        <f t="shared" si="2"/>
        <v>467</v>
      </c>
      <c r="O17" s="2">
        <f t="shared" si="2"/>
        <v>5131</v>
      </c>
      <c r="P17" s="2">
        <f t="shared" si="2"/>
        <v>16</v>
      </c>
      <c r="Q17" s="2">
        <f t="shared" si="2"/>
        <v>553</v>
      </c>
      <c r="R17" s="2">
        <f t="shared" si="2"/>
        <v>1129</v>
      </c>
      <c r="S17" s="2">
        <f t="shared" si="2"/>
        <v>13335</v>
      </c>
      <c r="T17" s="2">
        <f>SUM(T5:T16)</f>
        <v>2490</v>
      </c>
      <c r="U17" s="2">
        <f>SUM(U5:U16)</f>
        <v>39361</v>
      </c>
      <c r="V17" s="2">
        <f>SUM(B17+D17+F17+H17+J17+L17+N17+P17+R17+T17)</f>
        <v>190907</v>
      </c>
      <c r="W17" s="2">
        <f>SUM(C17+E17+G17+I17+K17+M17+O17+Q17+S17+U17)</f>
        <v>2463261</v>
      </c>
    </row>
    <row r="23" ht="16.5">
      <c r="E23" s="2"/>
    </row>
  </sheetData>
  <sheetProtection/>
  <mergeCells count="11">
    <mergeCell ref="A1:W1"/>
    <mergeCell ref="A3:A4"/>
    <mergeCell ref="B3:C3"/>
    <mergeCell ref="D3:G3"/>
    <mergeCell ref="H3:I3"/>
    <mergeCell ref="J3:K3"/>
    <mergeCell ref="L3:M3"/>
    <mergeCell ref="N3:O3"/>
    <mergeCell ref="P3:Q3"/>
    <mergeCell ref="R3:S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17"/>
  <sheetViews>
    <sheetView zoomScale="190" zoomScaleNormal="190" zoomScalePageLayoutView="0" workbookViewId="0" topLeftCell="A13">
      <selection activeCell="D19" sqref="D19"/>
    </sheetView>
  </sheetViews>
  <sheetFormatPr defaultColWidth="9.00390625" defaultRowHeight="16.5"/>
  <cols>
    <col min="2" max="2" width="12.00390625" style="0" customWidth="1"/>
    <col min="3" max="3" width="10.875" style="0" customWidth="1"/>
    <col min="4" max="4" width="11.50390625" style="0" customWidth="1"/>
    <col min="5" max="5" width="11.125" style="0" customWidth="1"/>
    <col min="6" max="6" width="13.125" style="0" customWidth="1"/>
    <col min="7" max="7" width="12.125" style="0" customWidth="1"/>
  </cols>
  <sheetData>
    <row r="1" spans="1:7" ht="24.75">
      <c r="A1" s="54" t="s">
        <v>692</v>
      </c>
      <c r="B1" s="54"/>
      <c r="C1" s="54"/>
      <c r="D1" s="54"/>
      <c r="E1" s="54"/>
      <c r="F1" s="54"/>
      <c r="G1" s="54"/>
    </row>
    <row r="2" spans="1:7" ht="24.75">
      <c r="A2" s="4"/>
      <c r="B2" s="4"/>
      <c r="C2" s="4"/>
      <c r="D2" s="4"/>
      <c r="E2" s="4"/>
      <c r="G2" s="23" t="s">
        <v>693</v>
      </c>
    </row>
    <row r="3" spans="1:7" ht="16.5">
      <c r="A3" s="66"/>
      <c r="B3" s="67" t="s">
        <v>59</v>
      </c>
      <c r="C3" s="67"/>
      <c r="D3" s="67" t="s">
        <v>58</v>
      </c>
      <c r="E3" s="67"/>
      <c r="F3" s="68" t="s">
        <v>21</v>
      </c>
      <c r="G3" s="68"/>
    </row>
    <row r="4" spans="1:7" ht="16.5">
      <c r="A4" s="66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16.5">
      <c r="A5" s="1" t="s">
        <v>12</v>
      </c>
      <c r="B5" s="2">
        <v>0</v>
      </c>
      <c r="C5" s="2">
        <v>0</v>
      </c>
      <c r="D5" s="12">
        <v>205.08</v>
      </c>
      <c r="E5" s="2">
        <v>6047</v>
      </c>
      <c r="F5" s="12">
        <f>B5+D5</f>
        <v>205.08</v>
      </c>
      <c r="G5" s="2">
        <f>C5+E5</f>
        <v>6047</v>
      </c>
    </row>
    <row r="6" spans="1:7" ht="16.5">
      <c r="A6" s="1" t="s">
        <v>0</v>
      </c>
      <c r="B6" s="2">
        <v>1500</v>
      </c>
      <c r="C6" s="2">
        <v>40260</v>
      </c>
      <c r="D6" s="12">
        <v>187.75</v>
      </c>
      <c r="E6" s="2">
        <v>5504.387435000001</v>
      </c>
      <c r="F6" s="12">
        <f>B6+D6</f>
        <v>1687.75</v>
      </c>
      <c r="G6" s="2">
        <f>C6+E6</f>
        <v>45764.387435</v>
      </c>
    </row>
    <row r="7" spans="1:7" ht="16.5">
      <c r="A7" s="1" t="s">
        <v>1</v>
      </c>
      <c r="B7" s="2">
        <v>1600</v>
      </c>
      <c r="C7" s="2">
        <v>42464</v>
      </c>
      <c r="D7" s="12">
        <v>228.12</v>
      </c>
      <c r="E7" s="2">
        <v>6635.259124000001</v>
      </c>
      <c r="F7" s="12">
        <f aca="true" t="shared" si="0" ref="F7:G16">B7+D7</f>
        <v>1828.12</v>
      </c>
      <c r="G7" s="2">
        <f t="shared" si="0"/>
        <v>49099.259124000004</v>
      </c>
    </row>
    <row r="8" spans="1:7" ht="16.5">
      <c r="A8" s="1" t="s">
        <v>2</v>
      </c>
      <c r="B8" s="2">
        <v>1600</v>
      </c>
      <c r="C8" s="2">
        <v>42624</v>
      </c>
      <c r="D8" s="12">
        <v>104.91</v>
      </c>
      <c r="E8" s="2">
        <v>3214.001778</v>
      </c>
      <c r="F8" s="12">
        <f t="shared" si="0"/>
        <v>1704.91</v>
      </c>
      <c r="G8" s="2">
        <f t="shared" si="0"/>
        <v>45838.001778</v>
      </c>
    </row>
    <row r="9" spans="1:7" ht="16.5">
      <c r="A9" s="1" t="s">
        <v>3</v>
      </c>
      <c r="B9" s="2">
        <v>0</v>
      </c>
      <c r="C9" s="2">
        <v>0</v>
      </c>
      <c r="D9" s="12">
        <v>232.05</v>
      </c>
      <c r="E9" s="2">
        <v>6751.2890640000005</v>
      </c>
      <c r="F9" s="12">
        <f t="shared" si="0"/>
        <v>232.05</v>
      </c>
      <c r="G9" s="2">
        <f t="shared" si="0"/>
        <v>6751.2890640000005</v>
      </c>
    </row>
    <row r="10" spans="1:7" ht="16.5">
      <c r="A10" s="1" t="s">
        <v>4</v>
      </c>
      <c r="B10" s="2">
        <v>1600</v>
      </c>
      <c r="C10" s="2">
        <v>42464</v>
      </c>
      <c r="D10" s="12">
        <v>123.53</v>
      </c>
      <c r="E10" s="2">
        <v>3499.0848269999997</v>
      </c>
      <c r="F10" s="12">
        <f t="shared" si="0"/>
        <v>1723.53</v>
      </c>
      <c r="G10" s="2">
        <f t="shared" si="0"/>
        <v>45963.084827</v>
      </c>
    </row>
    <row r="11" spans="1:7" ht="16.5">
      <c r="A11" s="1" t="s">
        <v>5</v>
      </c>
      <c r="B11" s="2">
        <v>1600</v>
      </c>
      <c r="C11" s="2">
        <v>41664</v>
      </c>
      <c r="D11" s="12">
        <v>219.28</v>
      </c>
      <c r="E11" s="2">
        <v>6482.4928</v>
      </c>
      <c r="F11" s="12">
        <f t="shared" si="0"/>
        <v>1819.28</v>
      </c>
      <c r="G11" s="2">
        <f t="shared" si="0"/>
        <v>48146.4928</v>
      </c>
    </row>
    <row r="12" spans="1:7" ht="16.5">
      <c r="A12" s="1" t="s">
        <v>6</v>
      </c>
      <c r="B12" s="2">
        <v>0</v>
      </c>
      <c r="C12" s="2">
        <v>0</v>
      </c>
      <c r="D12" s="12">
        <v>159.23000000000002</v>
      </c>
      <c r="E12" s="2">
        <v>4847.996242</v>
      </c>
      <c r="F12" s="12">
        <f t="shared" si="0"/>
        <v>159.23000000000002</v>
      </c>
      <c r="G12" s="2">
        <f t="shared" si="0"/>
        <v>4847.996242</v>
      </c>
    </row>
    <row r="13" spans="1:7" ht="16.5">
      <c r="A13" s="1" t="s">
        <v>7</v>
      </c>
      <c r="B13" s="2">
        <v>0</v>
      </c>
      <c r="C13" s="2">
        <v>0</v>
      </c>
      <c r="D13" s="12">
        <v>108.79</v>
      </c>
      <c r="E13" s="2">
        <v>3519.998361</v>
      </c>
      <c r="F13" s="12">
        <f t="shared" si="0"/>
        <v>108.79</v>
      </c>
      <c r="G13" s="2">
        <f t="shared" si="0"/>
        <v>3519.998361</v>
      </c>
    </row>
    <row r="14" spans="1:7" ht="16.5">
      <c r="A14" s="1" t="s">
        <v>8</v>
      </c>
      <c r="B14" s="2">
        <v>0</v>
      </c>
      <c r="C14" s="2">
        <v>0</v>
      </c>
      <c r="D14" s="12">
        <v>187.35999999999999</v>
      </c>
      <c r="E14" s="2">
        <v>5673.184569999999</v>
      </c>
      <c r="F14" s="12">
        <f t="shared" si="0"/>
        <v>187.35999999999999</v>
      </c>
      <c r="G14" s="2">
        <f t="shared" si="0"/>
        <v>5673.184569999999</v>
      </c>
    </row>
    <row r="15" spans="1:7" ht="16.5">
      <c r="A15" s="1" t="s">
        <v>9</v>
      </c>
      <c r="B15" s="2">
        <v>1600</v>
      </c>
      <c r="C15" s="2">
        <v>43744</v>
      </c>
      <c r="D15" s="12">
        <v>148.66</v>
      </c>
      <c r="E15" s="2">
        <v>4319.163640000001</v>
      </c>
      <c r="F15" s="12">
        <f t="shared" si="0"/>
        <v>1748.66</v>
      </c>
      <c r="G15" s="2">
        <f t="shared" si="0"/>
        <v>48063.16364</v>
      </c>
    </row>
    <row r="16" spans="1:7" ht="16.5">
      <c r="A16" s="1" t="s">
        <v>10</v>
      </c>
      <c r="B16" s="2">
        <v>1600</v>
      </c>
      <c r="C16" s="2">
        <v>41664</v>
      </c>
      <c r="D16" s="12">
        <v>107.33</v>
      </c>
      <c r="E16" s="2">
        <v>3272.4916999999996</v>
      </c>
      <c r="F16" s="12">
        <f t="shared" si="0"/>
        <v>1707.33</v>
      </c>
      <c r="G16" s="2">
        <f t="shared" si="0"/>
        <v>44936.4917</v>
      </c>
    </row>
    <row r="17" spans="1:7" ht="16.5">
      <c r="A17" s="5" t="s">
        <v>23</v>
      </c>
      <c r="B17" s="2">
        <f aca="true" t="shared" si="1" ref="B17:G17">SUM(B5:B16)</f>
        <v>11100</v>
      </c>
      <c r="C17" s="2">
        <f t="shared" si="1"/>
        <v>294884</v>
      </c>
      <c r="D17" s="12">
        <f t="shared" si="1"/>
        <v>2012.09</v>
      </c>
      <c r="E17" s="2">
        <f t="shared" si="1"/>
        <v>59766.34954099999</v>
      </c>
      <c r="F17" s="12">
        <f t="shared" si="1"/>
        <v>13112.09</v>
      </c>
      <c r="G17" s="2">
        <f t="shared" si="1"/>
        <v>354650.34954100003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8" sqref="G18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5.5">
      <c r="A1" s="54" t="s">
        <v>187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23" t="s">
        <v>196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73256</v>
      </c>
      <c r="C6" s="2">
        <v>58010</v>
      </c>
      <c r="D6" s="2">
        <v>2710</v>
      </c>
      <c r="E6" s="2">
        <v>133976</v>
      </c>
      <c r="F6" s="2">
        <v>237</v>
      </c>
      <c r="G6" s="2">
        <v>307</v>
      </c>
      <c r="H6" s="2">
        <v>38000</v>
      </c>
      <c r="I6" s="2">
        <f>SUM(E6+F6+G6+H6)</f>
        <v>172520</v>
      </c>
    </row>
    <row r="7" spans="1:9" ht="24.75" customHeight="1">
      <c r="A7" s="1" t="s">
        <v>0</v>
      </c>
      <c r="B7" s="8">
        <f aca="true" t="shared" si="0" ref="B7:B17">E7-C7-D7</f>
        <v>73713</v>
      </c>
      <c r="C7" s="2">
        <v>58032</v>
      </c>
      <c r="D7" s="2">
        <v>2727</v>
      </c>
      <c r="E7" s="2">
        <v>134472</v>
      </c>
      <c r="F7" s="2">
        <v>231</v>
      </c>
      <c r="G7" s="2">
        <v>557</v>
      </c>
      <c r="H7" s="2">
        <v>38000</v>
      </c>
      <c r="I7" s="2">
        <f>SUM(E7+F7+G7+H7)</f>
        <v>173260</v>
      </c>
    </row>
    <row r="8" spans="1:9" ht="24.75" customHeight="1">
      <c r="A8" s="1" t="s">
        <v>1</v>
      </c>
      <c r="B8" s="8">
        <f t="shared" si="0"/>
        <v>67902</v>
      </c>
      <c r="C8" s="2">
        <v>58086</v>
      </c>
      <c r="D8" s="2">
        <v>2404</v>
      </c>
      <c r="E8" s="2">
        <v>128392</v>
      </c>
      <c r="F8" s="2">
        <v>260</v>
      </c>
      <c r="G8" s="2">
        <v>331</v>
      </c>
      <c r="H8" s="2">
        <v>38000</v>
      </c>
      <c r="I8" s="2">
        <f>SUM(E8+F8+G8+H8)</f>
        <v>166983</v>
      </c>
    </row>
    <row r="9" spans="1:9" ht="24.75" customHeight="1">
      <c r="A9" s="1" t="s">
        <v>2</v>
      </c>
      <c r="B9" s="8">
        <f t="shared" si="0"/>
        <v>75569</v>
      </c>
      <c r="C9" s="2">
        <v>58378</v>
      </c>
      <c r="D9" s="2">
        <v>2535</v>
      </c>
      <c r="E9" s="2">
        <v>136482</v>
      </c>
      <c r="F9" s="2">
        <v>259</v>
      </c>
      <c r="G9" s="2">
        <v>705</v>
      </c>
      <c r="H9" s="2">
        <v>38000</v>
      </c>
      <c r="I9" s="2">
        <f aca="true" t="shared" si="1" ref="I9:I16">SUM(E9+F9+G9+H9)</f>
        <v>175446</v>
      </c>
    </row>
    <row r="10" spans="1:9" ht="24.75" customHeight="1">
      <c r="A10" s="1" t="s">
        <v>3</v>
      </c>
      <c r="B10" s="8">
        <f t="shared" si="0"/>
        <v>73776</v>
      </c>
      <c r="C10" s="2">
        <v>59179</v>
      </c>
      <c r="D10" s="2">
        <v>2739</v>
      </c>
      <c r="E10" s="2">
        <v>135694</v>
      </c>
      <c r="F10" s="2">
        <v>234</v>
      </c>
      <c r="G10" s="2">
        <v>383</v>
      </c>
      <c r="H10" s="2">
        <v>38000</v>
      </c>
      <c r="I10" s="2">
        <f t="shared" si="1"/>
        <v>174311</v>
      </c>
    </row>
    <row r="11" spans="1:9" ht="24.75" customHeight="1">
      <c r="A11" s="1" t="s">
        <v>4</v>
      </c>
      <c r="B11" s="8">
        <f t="shared" si="0"/>
        <v>79037</v>
      </c>
      <c r="C11" s="2">
        <v>58411</v>
      </c>
      <c r="D11" s="2">
        <v>2731</v>
      </c>
      <c r="E11" s="2">
        <v>140179</v>
      </c>
      <c r="F11" s="2">
        <v>234</v>
      </c>
      <c r="G11" s="2">
        <v>747</v>
      </c>
      <c r="H11" s="2">
        <v>38000</v>
      </c>
      <c r="I11" s="2">
        <f t="shared" si="1"/>
        <v>179160</v>
      </c>
    </row>
    <row r="12" spans="1:9" ht="24.75" customHeight="1">
      <c r="A12" s="1" t="s">
        <v>5</v>
      </c>
      <c r="B12" s="8">
        <f t="shared" si="0"/>
        <v>71649</v>
      </c>
      <c r="C12" s="2">
        <v>58407</v>
      </c>
      <c r="D12" s="2">
        <v>2836</v>
      </c>
      <c r="E12" s="2">
        <v>132892</v>
      </c>
      <c r="F12" s="2">
        <v>231</v>
      </c>
      <c r="G12" s="2">
        <v>559</v>
      </c>
      <c r="H12" s="2">
        <v>38000</v>
      </c>
      <c r="I12" s="2">
        <f t="shared" si="1"/>
        <v>171682</v>
      </c>
    </row>
    <row r="13" spans="1:9" ht="24.75" customHeight="1">
      <c r="A13" s="1" t="s">
        <v>6</v>
      </c>
      <c r="B13" s="8">
        <f t="shared" si="0"/>
        <v>73828</v>
      </c>
      <c r="C13" s="2">
        <v>58719</v>
      </c>
      <c r="D13" s="2">
        <v>2335</v>
      </c>
      <c r="E13" s="2">
        <v>134882</v>
      </c>
      <c r="F13" s="2">
        <v>234</v>
      </c>
      <c r="G13" s="2">
        <v>493</v>
      </c>
      <c r="H13" s="2">
        <v>38000</v>
      </c>
      <c r="I13" s="2">
        <f t="shared" si="1"/>
        <v>173609</v>
      </c>
    </row>
    <row r="14" spans="1:9" ht="24.75" customHeight="1">
      <c r="A14" s="1" t="s">
        <v>7</v>
      </c>
      <c r="B14" s="8">
        <f t="shared" si="0"/>
        <v>74299</v>
      </c>
      <c r="C14" s="2">
        <v>58491</v>
      </c>
      <c r="D14" s="2">
        <v>2488</v>
      </c>
      <c r="E14" s="2">
        <v>135278</v>
      </c>
      <c r="F14" s="2">
        <v>237</v>
      </c>
      <c r="G14" s="2">
        <v>320</v>
      </c>
      <c r="H14" s="2">
        <v>38000</v>
      </c>
      <c r="I14" s="2">
        <f t="shared" si="1"/>
        <v>173835</v>
      </c>
    </row>
    <row r="15" spans="1:9" ht="24.75" customHeight="1">
      <c r="A15" s="1" t="s">
        <v>8</v>
      </c>
      <c r="B15" s="8">
        <f t="shared" si="0"/>
        <v>72329</v>
      </c>
      <c r="C15" s="2">
        <v>58424</v>
      </c>
      <c r="D15" s="2">
        <v>2557</v>
      </c>
      <c r="E15" s="2">
        <v>133310</v>
      </c>
      <c r="F15" s="2">
        <v>234</v>
      </c>
      <c r="G15" s="2">
        <v>593</v>
      </c>
      <c r="H15" s="2">
        <v>38000</v>
      </c>
      <c r="I15" s="2">
        <f t="shared" si="1"/>
        <v>172137</v>
      </c>
    </row>
    <row r="16" spans="1:9" ht="24.75" customHeight="1">
      <c r="A16" s="1" t="s">
        <v>9</v>
      </c>
      <c r="B16" s="8">
        <f t="shared" si="0"/>
        <v>73183</v>
      </c>
      <c r="C16" s="2">
        <v>58405</v>
      </c>
      <c r="D16" s="2">
        <v>2702</v>
      </c>
      <c r="E16" s="2">
        <v>134290</v>
      </c>
      <c r="F16" s="2">
        <v>241</v>
      </c>
      <c r="G16" s="2">
        <v>732</v>
      </c>
      <c r="H16" s="2">
        <v>38000</v>
      </c>
      <c r="I16" s="2">
        <f t="shared" si="1"/>
        <v>173263</v>
      </c>
    </row>
    <row r="17" spans="1:9" ht="24.75" customHeight="1">
      <c r="A17" s="1" t="s">
        <v>10</v>
      </c>
      <c r="B17" s="8">
        <f t="shared" si="0"/>
        <v>74973</v>
      </c>
      <c r="C17" s="2">
        <v>58365</v>
      </c>
      <c r="D17" s="2">
        <v>2600</v>
      </c>
      <c r="E17" s="2">
        <v>135938</v>
      </c>
      <c r="F17" s="2">
        <v>256</v>
      </c>
      <c r="G17" s="2">
        <v>537</v>
      </c>
      <c r="H17" s="2">
        <v>38000</v>
      </c>
      <c r="I17" s="2">
        <f>SUM(E17+F17+G17+H17)</f>
        <v>174731</v>
      </c>
    </row>
    <row r="18" spans="1:10" ht="27" customHeight="1">
      <c r="A18" s="5" t="s">
        <v>23</v>
      </c>
      <c r="B18" s="2">
        <f aca="true" t="shared" si="2" ref="B18:H18">SUM(B6:B17)</f>
        <v>883514</v>
      </c>
      <c r="C18" s="2">
        <f t="shared" si="2"/>
        <v>700907</v>
      </c>
      <c r="D18" s="2">
        <f t="shared" si="2"/>
        <v>31364</v>
      </c>
      <c r="E18" s="2">
        <f t="shared" si="2"/>
        <v>1615785</v>
      </c>
      <c r="F18" s="2">
        <f t="shared" si="2"/>
        <v>2888</v>
      </c>
      <c r="G18" s="2">
        <f t="shared" si="2"/>
        <v>6264</v>
      </c>
      <c r="H18" s="2">
        <f t="shared" si="2"/>
        <v>456000</v>
      </c>
      <c r="I18" s="21">
        <f>SUM(E18+F18+G18+H18)</f>
        <v>2080937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6">
      <selection activeCell="F17" sqref="F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190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23" t="s">
        <v>193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3200</v>
      </c>
      <c r="C5" s="2">
        <v>72480</v>
      </c>
      <c r="D5" s="12">
        <v>200.02</v>
      </c>
      <c r="E5" s="2">
        <v>5347.994746</v>
      </c>
      <c r="F5" s="12">
        <f>SUM(B5+D5)</f>
        <v>3400.02</v>
      </c>
      <c r="G5" s="2">
        <f>SUM(C5+E5)</f>
        <v>77827.994746</v>
      </c>
    </row>
    <row r="6" spans="1:7" ht="24.75" customHeight="1">
      <c r="A6" s="1" t="s">
        <v>0</v>
      </c>
      <c r="B6" s="2">
        <v>2100</v>
      </c>
      <c r="C6" s="2">
        <v>49245</v>
      </c>
      <c r="D6" s="12">
        <v>161.32</v>
      </c>
      <c r="E6" s="2">
        <v>4343.992696</v>
      </c>
      <c r="F6" s="12">
        <f aca="true" t="shared" si="0" ref="F6:G16">SUM(B6+D6)</f>
        <v>2261.32</v>
      </c>
      <c r="G6" s="2">
        <f t="shared" si="0"/>
        <v>53588.992696</v>
      </c>
    </row>
    <row r="7" spans="1:7" ht="24.75" customHeight="1">
      <c r="A7" s="1" t="s">
        <v>1</v>
      </c>
      <c r="B7" s="2">
        <v>3600</v>
      </c>
      <c r="C7" s="2">
        <v>87300</v>
      </c>
      <c r="D7" s="12">
        <v>266.5</v>
      </c>
      <c r="E7" s="2">
        <v>7391.0044</v>
      </c>
      <c r="F7" s="12">
        <f t="shared" si="0"/>
        <v>3866.5</v>
      </c>
      <c r="G7" s="2">
        <f t="shared" si="0"/>
        <v>94691.0044</v>
      </c>
    </row>
    <row r="8" spans="1:7" ht="24.75" customHeight="1">
      <c r="A8" s="1" t="s">
        <v>2</v>
      </c>
      <c r="B8" s="2">
        <v>3700</v>
      </c>
      <c r="C8" s="2">
        <v>94165</v>
      </c>
      <c r="D8" s="12">
        <v>221.74</v>
      </c>
      <c r="E8" s="2">
        <v>6472.989732</v>
      </c>
      <c r="F8" s="12">
        <f t="shared" si="0"/>
        <v>3921.74</v>
      </c>
      <c r="G8" s="2">
        <f t="shared" si="0"/>
        <v>100637.989732</v>
      </c>
    </row>
    <row r="9" spans="1:7" ht="24.75" customHeight="1">
      <c r="A9" s="1" t="s">
        <v>3</v>
      </c>
      <c r="B9" s="2">
        <v>3200</v>
      </c>
      <c r="C9" s="2">
        <v>82400</v>
      </c>
      <c r="D9" s="12">
        <v>209.28000000000003</v>
      </c>
      <c r="E9" s="2">
        <v>6209.002752</v>
      </c>
      <c r="F9" s="12">
        <f t="shared" si="0"/>
        <v>3409.28</v>
      </c>
      <c r="G9" s="2">
        <f t="shared" si="0"/>
        <v>88609.002752</v>
      </c>
    </row>
    <row r="10" spans="1:7" ht="24.75" customHeight="1">
      <c r="A10" s="1" t="s">
        <v>4</v>
      </c>
      <c r="B10" s="2">
        <v>3500</v>
      </c>
      <c r="C10" s="2">
        <v>83475</v>
      </c>
      <c r="D10" s="12">
        <v>252.67</v>
      </c>
      <c r="E10" s="2">
        <v>9708.987604999998</v>
      </c>
      <c r="F10" s="12">
        <f t="shared" si="0"/>
        <v>3752.67</v>
      </c>
      <c r="G10" s="2">
        <f t="shared" si="0"/>
        <v>93183.987605</v>
      </c>
    </row>
    <row r="11" spans="1:7" ht="24.75" customHeight="1">
      <c r="A11" s="1" t="s">
        <v>5</v>
      </c>
      <c r="B11" s="2">
        <v>0</v>
      </c>
      <c r="C11" s="22">
        <v>0</v>
      </c>
      <c r="D11" s="12">
        <v>181.81</v>
      </c>
      <c r="E11" s="2">
        <v>6347.765053</v>
      </c>
      <c r="F11" s="12">
        <f>SUM(B11+D11)</f>
        <v>181.81</v>
      </c>
      <c r="G11" s="2">
        <f>SUM(C11+E11)</f>
        <v>6347.765053</v>
      </c>
    </row>
    <row r="12" spans="1:7" ht="24.75" customHeight="1">
      <c r="A12" s="1" t="s">
        <v>6</v>
      </c>
      <c r="B12" s="2">
        <v>0</v>
      </c>
      <c r="C12" s="2">
        <v>0</v>
      </c>
      <c r="D12" s="12">
        <v>101.6</v>
      </c>
      <c r="E12" s="2">
        <v>3993.004279999999</v>
      </c>
      <c r="F12" s="12">
        <f>SUM(B12+D12)</f>
        <v>101.6</v>
      </c>
      <c r="G12" s="2">
        <f>SUM(C12+E12)</f>
        <v>3993.004279999999</v>
      </c>
    </row>
    <row r="13" spans="1:7" ht="24.75" customHeight="1">
      <c r="A13" s="1" t="s">
        <v>7</v>
      </c>
      <c r="B13" s="2">
        <v>3000</v>
      </c>
      <c r="C13" s="2">
        <v>68850</v>
      </c>
      <c r="D13" s="12">
        <v>177.35</v>
      </c>
      <c r="E13" s="2">
        <v>6064.56477</v>
      </c>
      <c r="F13" s="12">
        <f t="shared" si="0"/>
        <v>3177.35</v>
      </c>
      <c r="G13" s="2">
        <f t="shared" si="0"/>
        <v>74914.56477</v>
      </c>
    </row>
    <row r="14" spans="1:7" ht="24.75" customHeight="1">
      <c r="A14" s="1" t="s">
        <v>8</v>
      </c>
      <c r="B14" s="2">
        <v>3000</v>
      </c>
      <c r="C14" s="2">
        <v>68250</v>
      </c>
      <c r="D14" s="12">
        <v>215.13</v>
      </c>
      <c r="E14" s="2">
        <v>7116.27949</v>
      </c>
      <c r="F14" s="12">
        <f t="shared" si="0"/>
        <v>3215.13</v>
      </c>
      <c r="G14" s="2">
        <f t="shared" si="0"/>
        <v>75366.27949</v>
      </c>
    </row>
    <row r="15" spans="1:7" ht="24.75" customHeight="1">
      <c r="A15" s="1" t="s">
        <v>9</v>
      </c>
      <c r="B15" s="2">
        <v>1300</v>
      </c>
      <c r="C15" s="2">
        <v>30356</v>
      </c>
      <c r="D15" s="12">
        <v>219.84</v>
      </c>
      <c r="E15" s="2">
        <v>7240.70574</v>
      </c>
      <c r="F15" s="12">
        <f t="shared" si="0"/>
        <v>1519.84</v>
      </c>
      <c r="G15" s="2">
        <f t="shared" si="0"/>
        <v>37596.70574</v>
      </c>
    </row>
    <row r="16" spans="1:7" ht="24.75" customHeight="1">
      <c r="A16" s="1" t="s">
        <v>10</v>
      </c>
      <c r="B16" s="2">
        <v>1300</v>
      </c>
      <c r="C16" s="2">
        <v>31135</v>
      </c>
      <c r="D16" s="12">
        <v>110.59</v>
      </c>
      <c r="E16" s="2">
        <v>4201</v>
      </c>
      <c r="F16" s="12">
        <f t="shared" si="0"/>
        <v>1410.59</v>
      </c>
      <c r="G16" s="2">
        <f t="shared" si="0"/>
        <v>35336</v>
      </c>
    </row>
    <row r="17" spans="1:7" ht="27" customHeight="1">
      <c r="A17" s="5" t="s">
        <v>23</v>
      </c>
      <c r="B17" s="2">
        <f aca="true" t="shared" si="1" ref="B17:G17">SUM(B5:B16)</f>
        <v>27900</v>
      </c>
      <c r="C17" s="2">
        <f t="shared" si="1"/>
        <v>667656</v>
      </c>
      <c r="D17" s="12">
        <f t="shared" si="1"/>
        <v>2317.8500000000004</v>
      </c>
      <c r="E17" s="12">
        <f>SUM(E5:E16)</f>
        <v>74437.29126400001</v>
      </c>
      <c r="F17" s="2">
        <f t="shared" si="1"/>
        <v>30217.85</v>
      </c>
      <c r="G17" s="2">
        <f t="shared" si="1"/>
        <v>742093.291264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1"/>
  <sheetViews>
    <sheetView zoomScale="70" zoomScaleNormal="70" zoomScalePageLayoutView="0" workbookViewId="0" topLeftCell="B1">
      <selection activeCell="AA17" sqref="AA17"/>
    </sheetView>
  </sheetViews>
  <sheetFormatPr defaultColWidth="9.00390625" defaultRowHeight="16.5"/>
  <cols>
    <col min="1" max="1" width="7.625" style="0" customWidth="1"/>
    <col min="2" max="2" width="11.375" style="0" bestFit="1" customWidth="1"/>
    <col min="3" max="3" width="11.375" style="0" customWidth="1"/>
    <col min="4" max="4" width="11.375" style="0" bestFit="1" customWidth="1"/>
    <col min="5" max="5" width="10.875" style="0" bestFit="1" customWidth="1"/>
    <col min="6" max="6" width="11.375" style="0" bestFit="1" customWidth="1"/>
    <col min="7" max="7" width="10.875" style="0" bestFit="1" customWidth="1"/>
    <col min="8" max="8" width="11.375" style="0" bestFit="1" customWidth="1"/>
    <col min="9" max="9" width="10.875" style="0" bestFit="1" customWidth="1"/>
    <col min="10" max="10" width="11.375" style="0" bestFit="1" customWidth="1"/>
    <col min="11" max="13" width="10.625" style="0" customWidth="1"/>
    <col min="14" max="14" width="11.375" style="0" bestFit="1" customWidth="1"/>
    <col min="15" max="15" width="10.875" style="0" bestFit="1" customWidth="1"/>
    <col min="16" max="16" width="11.375" style="0" bestFit="1" customWidth="1"/>
    <col min="17" max="17" width="10.875" style="0" bestFit="1" customWidth="1"/>
    <col min="18" max="25" width="10.875" style="0" customWidth="1"/>
    <col min="26" max="26" width="12.875" style="0" customWidth="1"/>
    <col min="27" max="27" width="13.50390625" style="0" customWidth="1"/>
  </cols>
  <sheetData>
    <row r="1" spans="1:27" ht="24.75">
      <c r="A1" s="54" t="s">
        <v>153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8.75" customHeight="1">
      <c r="A2" s="4"/>
      <c r="B2" s="4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4"/>
      <c r="O2" s="4"/>
      <c r="P2" s="7"/>
      <c r="Q2" s="7"/>
      <c r="R2" s="7"/>
      <c r="S2" s="7"/>
      <c r="T2" s="7"/>
      <c r="U2" s="7"/>
      <c r="V2" s="7"/>
      <c r="W2" s="7"/>
      <c r="X2" s="7"/>
      <c r="Y2" s="7"/>
      <c r="AA2" s="23" t="s">
        <v>181</v>
      </c>
    </row>
    <row r="3" spans="1:27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59"/>
      <c r="J3" s="58" t="s">
        <v>180</v>
      </c>
      <c r="K3" s="59"/>
      <c r="L3" s="59"/>
      <c r="M3" s="60"/>
      <c r="N3" s="80" t="s">
        <v>91</v>
      </c>
      <c r="O3" s="81"/>
      <c r="P3" s="69" t="s">
        <v>92</v>
      </c>
      <c r="Q3" s="81"/>
      <c r="R3" s="69" t="s">
        <v>132</v>
      </c>
      <c r="S3" s="70"/>
      <c r="T3" s="69" t="s">
        <v>133</v>
      </c>
      <c r="U3" s="70"/>
      <c r="V3" s="58" t="s">
        <v>134</v>
      </c>
      <c r="W3" s="59"/>
      <c r="X3" s="58" t="s">
        <v>176</v>
      </c>
      <c r="Y3" s="60"/>
      <c r="Z3" s="71" t="s">
        <v>21</v>
      </c>
      <c r="AA3" s="72"/>
    </row>
    <row r="4" spans="1:27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27" t="s">
        <v>19</v>
      </c>
      <c r="J4" s="26" t="s">
        <v>18</v>
      </c>
      <c r="K4" s="26" t="s">
        <v>19</v>
      </c>
      <c r="L4" s="26" t="s">
        <v>18</v>
      </c>
      <c r="M4" s="26" t="s">
        <v>19</v>
      </c>
      <c r="N4" s="30" t="s">
        <v>18</v>
      </c>
      <c r="O4" s="3" t="s">
        <v>19</v>
      </c>
      <c r="P4" s="3" t="s">
        <v>18</v>
      </c>
      <c r="Q4" s="3" t="s">
        <v>19</v>
      </c>
      <c r="R4" s="3" t="s">
        <v>18</v>
      </c>
      <c r="S4" s="3" t="s">
        <v>19</v>
      </c>
      <c r="T4" s="3" t="s">
        <v>18</v>
      </c>
      <c r="U4" s="3" t="s">
        <v>19</v>
      </c>
      <c r="V4" s="3" t="s">
        <v>18</v>
      </c>
      <c r="W4" s="3" t="s">
        <v>19</v>
      </c>
      <c r="X4" s="3" t="s">
        <v>177</v>
      </c>
      <c r="Y4" s="3" t="s">
        <v>178</v>
      </c>
      <c r="Z4" s="5" t="s">
        <v>15</v>
      </c>
      <c r="AA4" s="5" t="s">
        <v>11</v>
      </c>
    </row>
    <row r="5" spans="1:27" ht="24.75" customHeight="1">
      <c r="A5" s="1" t="s">
        <v>12</v>
      </c>
      <c r="B5" s="25">
        <v>572400</v>
      </c>
      <c r="C5" s="2">
        <v>1462589</v>
      </c>
      <c r="D5" s="2"/>
      <c r="E5" s="2"/>
      <c r="F5" s="2"/>
      <c r="G5" s="2"/>
      <c r="H5" s="2"/>
      <c r="I5" s="28"/>
      <c r="J5" s="2"/>
      <c r="K5" s="2"/>
      <c r="L5" s="2"/>
      <c r="M5" s="2"/>
      <c r="N5" s="31">
        <v>24640</v>
      </c>
      <c r="O5" s="2">
        <v>96427</v>
      </c>
      <c r="P5" s="2"/>
      <c r="Q5" s="2"/>
      <c r="R5" s="2"/>
      <c r="S5" s="2"/>
      <c r="T5" s="2"/>
      <c r="U5" s="2"/>
      <c r="V5" s="2">
        <v>12</v>
      </c>
      <c r="W5" s="28">
        <v>196</v>
      </c>
      <c r="X5" s="2">
        <v>12</v>
      </c>
      <c r="Y5" s="2">
        <v>196</v>
      </c>
      <c r="Z5" s="2">
        <f>SUM(B5+D5+F5+H5+J5+N5+P5+R5+T5+V5+X5)</f>
        <v>597064</v>
      </c>
      <c r="AA5" s="2">
        <f>SUM(C5+E5+G5+I5+K5+O5+Q5+S5+U5+W5+Y5)</f>
        <v>1559408</v>
      </c>
    </row>
    <row r="6" spans="1:27" ht="24.75" customHeight="1">
      <c r="A6" s="1" t="s">
        <v>0</v>
      </c>
      <c r="B6" s="2">
        <v>467600</v>
      </c>
      <c r="C6" s="2">
        <v>1252002</v>
      </c>
      <c r="D6" s="25">
        <v>5200</v>
      </c>
      <c r="E6" s="25">
        <v>8345</v>
      </c>
      <c r="F6" s="25">
        <v>7040</v>
      </c>
      <c r="G6" s="25">
        <v>30767</v>
      </c>
      <c r="H6" s="25">
        <v>2440</v>
      </c>
      <c r="I6" s="25">
        <v>8549</v>
      </c>
      <c r="J6" s="19">
        <v>0</v>
      </c>
      <c r="K6" s="19">
        <v>0</v>
      </c>
      <c r="L6" s="19">
        <v>15000</v>
      </c>
      <c r="M6" s="19">
        <v>69214</v>
      </c>
      <c r="N6" s="25">
        <v>21120</v>
      </c>
      <c r="O6" s="25">
        <v>87854</v>
      </c>
      <c r="P6" s="25">
        <v>4680</v>
      </c>
      <c r="Q6" s="25">
        <v>19368</v>
      </c>
      <c r="R6" s="25">
        <v>400</v>
      </c>
      <c r="S6" s="25">
        <v>727</v>
      </c>
      <c r="T6" s="25">
        <v>120</v>
      </c>
      <c r="U6" s="25">
        <v>196</v>
      </c>
      <c r="V6" s="25">
        <v>174</v>
      </c>
      <c r="W6" s="25">
        <v>2253</v>
      </c>
      <c r="X6" s="19">
        <v>174</v>
      </c>
      <c r="Y6" s="19">
        <v>2253</v>
      </c>
      <c r="Z6" s="2">
        <f aca="true" t="shared" si="0" ref="Z6:AA17">SUM(B6+D6+F6+H6+J6+N6+P6+R6+T6+V6+X6)</f>
        <v>508948</v>
      </c>
      <c r="AA6" s="2">
        <f t="shared" si="0"/>
        <v>1412314</v>
      </c>
    </row>
    <row r="7" spans="1:27" ht="24.75" customHeight="1">
      <c r="A7" s="1" t="s">
        <v>1</v>
      </c>
      <c r="B7" s="2">
        <v>331600</v>
      </c>
      <c r="C7" s="2">
        <v>930691</v>
      </c>
      <c r="D7" s="2"/>
      <c r="E7" s="2"/>
      <c r="F7" s="2"/>
      <c r="G7" s="2"/>
      <c r="H7" s="2"/>
      <c r="I7" s="28"/>
      <c r="J7" s="2"/>
      <c r="K7" s="2"/>
      <c r="L7" s="2"/>
      <c r="M7" s="2"/>
      <c r="N7" s="31">
        <v>18000</v>
      </c>
      <c r="O7" s="2"/>
      <c r="P7" s="2"/>
      <c r="Q7" s="2"/>
      <c r="R7" s="2"/>
      <c r="S7" s="2"/>
      <c r="T7" s="2"/>
      <c r="U7" s="2"/>
      <c r="V7" s="2">
        <v>7</v>
      </c>
      <c r="W7" s="28">
        <v>133</v>
      </c>
      <c r="X7" s="2">
        <v>7</v>
      </c>
      <c r="Y7" s="2">
        <v>133</v>
      </c>
      <c r="Z7" s="2">
        <f t="shared" si="0"/>
        <v>349614</v>
      </c>
      <c r="AA7" s="2">
        <f t="shared" si="0"/>
        <v>930957</v>
      </c>
    </row>
    <row r="8" spans="1:27" ht="24.75" customHeight="1">
      <c r="A8" s="1" t="s">
        <v>2</v>
      </c>
      <c r="B8" s="2">
        <v>582800</v>
      </c>
      <c r="C8" s="2">
        <v>1498134</v>
      </c>
      <c r="D8" s="25">
        <v>4480</v>
      </c>
      <c r="E8" s="2">
        <v>7284</v>
      </c>
      <c r="F8" s="25">
        <v>4640</v>
      </c>
      <c r="G8" s="2">
        <v>19175</v>
      </c>
      <c r="H8" s="25">
        <v>1640</v>
      </c>
      <c r="I8" s="28">
        <v>4833</v>
      </c>
      <c r="J8" s="19">
        <v>280</v>
      </c>
      <c r="K8" s="2">
        <v>417</v>
      </c>
      <c r="L8" s="2">
        <v>15760</v>
      </c>
      <c r="M8" s="2">
        <v>72885</v>
      </c>
      <c r="N8" s="25">
        <v>9920</v>
      </c>
      <c r="O8" s="2">
        <v>88424</v>
      </c>
      <c r="P8" s="25">
        <v>3200</v>
      </c>
      <c r="Q8" s="9">
        <v>12220</v>
      </c>
      <c r="R8" s="25">
        <v>280</v>
      </c>
      <c r="S8" s="9">
        <v>475</v>
      </c>
      <c r="T8" s="25">
        <v>160</v>
      </c>
      <c r="U8" s="2">
        <v>261</v>
      </c>
      <c r="V8" s="25">
        <v>127</v>
      </c>
      <c r="W8" s="28">
        <v>1869</v>
      </c>
      <c r="X8" s="2">
        <v>127</v>
      </c>
      <c r="Y8" s="2">
        <v>1869</v>
      </c>
      <c r="Z8" s="2">
        <f t="shared" si="0"/>
        <v>607654</v>
      </c>
      <c r="AA8" s="2">
        <f t="shared" si="0"/>
        <v>1634961</v>
      </c>
    </row>
    <row r="9" spans="1:27" ht="24.75" customHeight="1">
      <c r="A9" s="1" t="s">
        <v>3</v>
      </c>
      <c r="B9" s="2">
        <v>657200</v>
      </c>
      <c r="C9" s="25">
        <v>1612814</v>
      </c>
      <c r="D9" s="2"/>
      <c r="E9" s="2"/>
      <c r="F9" s="2"/>
      <c r="G9" s="2"/>
      <c r="H9" s="2"/>
      <c r="I9" s="28"/>
      <c r="J9" s="2"/>
      <c r="K9" s="2"/>
      <c r="L9" s="2"/>
      <c r="M9" s="2"/>
      <c r="N9" s="31">
        <v>11280</v>
      </c>
      <c r="O9" s="2">
        <v>94288</v>
      </c>
      <c r="P9" s="2"/>
      <c r="Q9" s="2"/>
      <c r="R9" s="2"/>
      <c r="S9" s="2"/>
      <c r="T9" s="2"/>
      <c r="U9" s="2"/>
      <c r="V9" s="2">
        <v>17</v>
      </c>
      <c r="W9" s="28">
        <v>271</v>
      </c>
      <c r="X9" s="2">
        <v>17</v>
      </c>
      <c r="Y9" s="2">
        <v>271</v>
      </c>
      <c r="Z9" s="2">
        <f t="shared" si="0"/>
        <v>668514</v>
      </c>
      <c r="AA9" s="2">
        <f t="shared" si="0"/>
        <v>1707644</v>
      </c>
    </row>
    <row r="10" spans="1:27" ht="24.75" customHeight="1">
      <c r="A10" s="1" t="s">
        <v>4</v>
      </c>
      <c r="B10" s="2">
        <v>943600</v>
      </c>
      <c r="C10" s="25">
        <v>2310901</v>
      </c>
      <c r="D10" s="2">
        <v>6960</v>
      </c>
      <c r="E10" s="2">
        <v>11031</v>
      </c>
      <c r="F10" s="2">
        <v>6480</v>
      </c>
      <c r="G10" s="2">
        <v>29020</v>
      </c>
      <c r="H10" s="2">
        <v>3360</v>
      </c>
      <c r="I10" s="28">
        <v>13389</v>
      </c>
      <c r="J10" s="2">
        <v>240</v>
      </c>
      <c r="K10" s="2">
        <v>385</v>
      </c>
      <c r="L10" s="2">
        <v>17560</v>
      </c>
      <c r="M10" s="2">
        <v>84594</v>
      </c>
      <c r="N10" s="31">
        <v>32240</v>
      </c>
      <c r="O10" s="2">
        <v>117964</v>
      </c>
      <c r="P10" s="2">
        <v>4120</v>
      </c>
      <c r="Q10" s="2">
        <v>17196</v>
      </c>
      <c r="R10" s="2">
        <v>480</v>
      </c>
      <c r="S10" s="2">
        <v>895</v>
      </c>
      <c r="T10" s="2">
        <v>240</v>
      </c>
      <c r="U10" s="2">
        <v>391</v>
      </c>
      <c r="V10" s="2">
        <v>172</v>
      </c>
      <c r="W10" s="28">
        <v>2408</v>
      </c>
      <c r="X10" s="2">
        <v>172</v>
      </c>
      <c r="Y10" s="2">
        <v>2408</v>
      </c>
      <c r="Z10" s="2">
        <f t="shared" si="0"/>
        <v>998064</v>
      </c>
      <c r="AA10" s="2">
        <f t="shared" si="0"/>
        <v>2505988</v>
      </c>
    </row>
    <row r="11" spans="1:27" ht="24.75" customHeight="1">
      <c r="A11" s="1" t="s">
        <v>5</v>
      </c>
      <c r="B11" s="2">
        <v>930800</v>
      </c>
      <c r="C11" s="2">
        <v>2857225</v>
      </c>
      <c r="D11" s="2"/>
      <c r="E11" s="2"/>
      <c r="F11" s="2"/>
      <c r="G11" s="2"/>
      <c r="H11" s="2"/>
      <c r="I11" s="28"/>
      <c r="J11" s="2"/>
      <c r="K11" s="2"/>
      <c r="L11" s="2"/>
      <c r="M11" s="2"/>
      <c r="N11" s="31">
        <v>38400</v>
      </c>
      <c r="O11" s="2">
        <v>147386</v>
      </c>
      <c r="P11" s="2"/>
      <c r="Q11" s="2"/>
      <c r="R11" s="2"/>
      <c r="S11" s="2"/>
      <c r="T11" s="2"/>
      <c r="U11" s="2"/>
      <c r="V11" s="2">
        <v>24</v>
      </c>
      <c r="W11" s="28">
        <v>372</v>
      </c>
      <c r="X11" s="2">
        <v>24</v>
      </c>
      <c r="Y11" s="2">
        <v>372</v>
      </c>
      <c r="Z11" s="2">
        <f t="shared" si="0"/>
        <v>969248</v>
      </c>
      <c r="AA11" s="2">
        <f t="shared" si="0"/>
        <v>3005355</v>
      </c>
    </row>
    <row r="12" spans="1:27" ht="24.75" customHeight="1">
      <c r="A12" s="1" t="s">
        <v>6</v>
      </c>
      <c r="B12" s="2">
        <v>609200</v>
      </c>
      <c r="C12" s="25">
        <v>2058753</v>
      </c>
      <c r="D12" s="2">
        <v>7920</v>
      </c>
      <c r="E12" s="2">
        <v>17596</v>
      </c>
      <c r="F12" s="2">
        <v>5360</v>
      </c>
      <c r="G12" s="2">
        <v>28770</v>
      </c>
      <c r="H12" s="2">
        <v>4520</v>
      </c>
      <c r="I12" s="28">
        <v>23516</v>
      </c>
      <c r="J12" s="2">
        <v>200</v>
      </c>
      <c r="K12" s="2">
        <v>321</v>
      </c>
      <c r="L12" s="2">
        <v>20560</v>
      </c>
      <c r="M12" s="2">
        <v>125078</v>
      </c>
      <c r="N12" s="31">
        <v>12571</v>
      </c>
      <c r="O12" s="2">
        <v>127724</v>
      </c>
      <c r="P12" s="2">
        <v>5400</v>
      </c>
      <c r="Q12" s="2">
        <v>29020</v>
      </c>
      <c r="R12" s="2">
        <v>680</v>
      </c>
      <c r="S12" s="2">
        <v>1447</v>
      </c>
      <c r="T12" s="2">
        <v>240</v>
      </c>
      <c r="U12" s="2">
        <v>391</v>
      </c>
      <c r="V12" s="2">
        <v>205</v>
      </c>
      <c r="W12" s="28">
        <v>2826</v>
      </c>
      <c r="X12" s="2">
        <v>205</v>
      </c>
      <c r="Y12" s="2">
        <v>2826</v>
      </c>
      <c r="Z12" s="2">
        <f t="shared" si="0"/>
        <v>646501</v>
      </c>
      <c r="AA12" s="2">
        <f t="shared" si="0"/>
        <v>2293190</v>
      </c>
    </row>
    <row r="13" spans="1:27" ht="24.75" customHeight="1">
      <c r="A13" s="1" t="s">
        <v>7</v>
      </c>
      <c r="B13" s="2">
        <v>580400</v>
      </c>
      <c r="C13" s="25">
        <v>2041007</v>
      </c>
      <c r="D13" s="20"/>
      <c r="E13" s="20"/>
      <c r="F13" s="20"/>
      <c r="G13" s="20"/>
      <c r="H13" s="20"/>
      <c r="I13" s="29"/>
      <c r="J13" s="20"/>
      <c r="K13" s="20"/>
      <c r="L13" s="20"/>
      <c r="M13" s="20"/>
      <c r="N13" s="32">
        <v>33360</v>
      </c>
      <c r="O13" s="20">
        <v>143598</v>
      </c>
      <c r="P13" s="13"/>
      <c r="Q13" s="13"/>
      <c r="R13" s="13"/>
      <c r="S13" s="13"/>
      <c r="T13" s="2"/>
      <c r="U13" s="2"/>
      <c r="V13" s="2">
        <v>21</v>
      </c>
      <c r="W13" s="28">
        <v>314</v>
      </c>
      <c r="X13" s="2">
        <v>21</v>
      </c>
      <c r="Y13" s="2">
        <v>314</v>
      </c>
      <c r="Z13" s="2">
        <f t="shared" si="0"/>
        <v>613802</v>
      </c>
      <c r="AA13" s="2">
        <f t="shared" si="0"/>
        <v>2185233</v>
      </c>
    </row>
    <row r="14" spans="1:27" ht="24.75" customHeight="1">
      <c r="A14" s="1" t="s">
        <v>8</v>
      </c>
      <c r="B14" s="2">
        <v>769600</v>
      </c>
      <c r="C14" s="2">
        <v>2359118</v>
      </c>
      <c r="D14" s="2">
        <v>5440</v>
      </c>
      <c r="E14" s="2">
        <v>8747</v>
      </c>
      <c r="F14" s="2">
        <v>4480</v>
      </c>
      <c r="G14" s="2">
        <v>23800</v>
      </c>
      <c r="H14" s="2">
        <v>3160</v>
      </c>
      <c r="I14" s="28">
        <v>15339</v>
      </c>
      <c r="J14" s="2">
        <v>200</v>
      </c>
      <c r="K14" s="2">
        <v>321</v>
      </c>
      <c r="L14" s="2">
        <v>21840</v>
      </c>
      <c r="M14" s="2">
        <v>135078</v>
      </c>
      <c r="N14" s="31">
        <v>28480</v>
      </c>
      <c r="O14" s="2">
        <v>127474</v>
      </c>
      <c r="P14" s="2">
        <v>4560</v>
      </c>
      <c r="Q14" s="2">
        <v>24313</v>
      </c>
      <c r="R14" s="2">
        <v>360</v>
      </c>
      <c r="S14" s="2">
        <v>677</v>
      </c>
      <c r="T14" s="2">
        <v>40</v>
      </c>
      <c r="U14" s="2">
        <v>65</v>
      </c>
      <c r="V14" s="2">
        <v>270</v>
      </c>
      <c r="W14" s="28">
        <v>3702</v>
      </c>
      <c r="X14" s="2">
        <v>270</v>
      </c>
      <c r="Y14" s="2">
        <v>3702</v>
      </c>
      <c r="Z14" s="2">
        <f t="shared" si="0"/>
        <v>816860</v>
      </c>
      <c r="AA14" s="2">
        <f t="shared" si="0"/>
        <v>2567258</v>
      </c>
    </row>
    <row r="15" spans="1:27" ht="24.75" customHeight="1">
      <c r="A15" s="1" t="s">
        <v>9</v>
      </c>
      <c r="B15" s="2">
        <v>675600</v>
      </c>
      <c r="C15" s="2">
        <v>1716596</v>
      </c>
      <c r="D15" s="2"/>
      <c r="E15" s="2"/>
      <c r="F15" s="2"/>
      <c r="G15" s="2"/>
      <c r="H15" s="2"/>
      <c r="I15" s="28"/>
      <c r="J15" s="2"/>
      <c r="K15" s="2"/>
      <c r="L15" s="2"/>
      <c r="M15" s="2"/>
      <c r="N15" s="31">
        <v>24640</v>
      </c>
      <c r="O15" s="2">
        <v>101925</v>
      </c>
      <c r="P15" s="2"/>
      <c r="Q15" s="2"/>
      <c r="R15" s="2"/>
      <c r="S15" s="2"/>
      <c r="T15" s="2"/>
      <c r="U15" s="2"/>
      <c r="V15" s="2">
        <v>10</v>
      </c>
      <c r="W15" s="28">
        <v>420</v>
      </c>
      <c r="X15" s="2">
        <v>10</v>
      </c>
      <c r="Y15" s="2">
        <v>420</v>
      </c>
      <c r="Z15" s="2">
        <f t="shared" si="0"/>
        <v>700260</v>
      </c>
      <c r="AA15" s="2">
        <f t="shared" si="0"/>
        <v>1819361</v>
      </c>
    </row>
    <row r="16" spans="1:27" ht="24.75" customHeight="1">
      <c r="A16" s="1" t="s">
        <v>10</v>
      </c>
      <c r="B16" s="2">
        <v>605200</v>
      </c>
      <c r="C16" s="2">
        <v>1593259</v>
      </c>
      <c r="D16" s="2">
        <v>5680</v>
      </c>
      <c r="E16" s="2">
        <v>9078</v>
      </c>
      <c r="F16" s="2">
        <v>2440</v>
      </c>
      <c r="G16" s="2">
        <v>8991</v>
      </c>
      <c r="H16" s="2">
        <v>7440</v>
      </c>
      <c r="I16" s="2">
        <v>34808</v>
      </c>
      <c r="J16" s="2">
        <v>280</v>
      </c>
      <c r="K16" s="2">
        <v>469</v>
      </c>
      <c r="L16" s="2">
        <v>15720</v>
      </c>
      <c r="M16" s="2">
        <v>77236</v>
      </c>
      <c r="N16" s="2">
        <v>24320</v>
      </c>
      <c r="O16" s="2">
        <v>98362</v>
      </c>
      <c r="P16" s="2">
        <v>4280</v>
      </c>
      <c r="Q16" s="2">
        <v>18492</v>
      </c>
      <c r="R16" s="2">
        <v>400</v>
      </c>
      <c r="S16" s="2">
        <v>732</v>
      </c>
      <c r="T16" s="2">
        <v>560</v>
      </c>
      <c r="U16" s="2">
        <v>1072</v>
      </c>
      <c r="V16" s="2">
        <v>222</v>
      </c>
      <c r="W16" s="28">
        <v>2803</v>
      </c>
      <c r="X16" s="2">
        <v>222</v>
      </c>
      <c r="Y16" s="2">
        <v>2803</v>
      </c>
      <c r="Z16" s="2">
        <f t="shared" si="0"/>
        <v>651044</v>
      </c>
      <c r="AA16" s="2">
        <f t="shared" si="0"/>
        <v>1770869</v>
      </c>
    </row>
    <row r="17" spans="1:27" ht="27" customHeight="1">
      <c r="A17" s="5" t="s">
        <v>23</v>
      </c>
      <c r="B17" s="2">
        <f>SUM(B5:B16)</f>
        <v>7726000</v>
      </c>
      <c r="C17" s="2">
        <f aca="true" t="shared" si="1" ref="C17:Y17">SUM(C5:C16)</f>
        <v>21693089</v>
      </c>
      <c r="D17" s="2">
        <f t="shared" si="1"/>
        <v>35680</v>
      </c>
      <c r="E17" s="2">
        <f t="shared" si="1"/>
        <v>62081</v>
      </c>
      <c r="F17" s="2">
        <f t="shared" si="1"/>
        <v>30440</v>
      </c>
      <c r="G17" s="2">
        <f aca="true" t="shared" si="2" ref="G17:M17">SUM(G5:G16)</f>
        <v>140523</v>
      </c>
      <c r="H17" s="2">
        <f t="shared" si="2"/>
        <v>22560</v>
      </c>
      <c r="I17" s="2">
        <f t="shared" si="2"/>
        <v>100434</v>
      </c>
      <c r="J17" s="2">
        <f t="shared" si="2"/>
        <v>1200</v>
      </c>
      <c r="K17" s="2">
        <f t="shared" si="2"/>
        <v>1913</v>
      </c>
      <c r="L17" s="33">
        <f t="shared" si="2"/>
        <v>106440</v>
      </c>
      <c r="M17" s="33">
        <f t="shared" si="2"/>
        <v>564085</v>
      </c>
      <c r="N17" s="2">
        <f t="shared" si="1"/>
        <v>278971</v>
      </c>
      <c r="O17" s="2">
        <f t="shared" si="1"/>
        <v>1231426</v>
      </c>
      <c r="P17" s="2">
        <f t="shared" si="1"/>
        <v>26240</v>
      </c>
      <c r="Q17" s="2">
        <f t="shared" si="1"/>
        <v>120609</v>
      </c>
      <c r="R17" s="2">
        <f t="shared" si="1"/>
        <v>2600</v>
      </c>
      <c r="S17" s="2">
        <f t="shared" si="1"/>
        <v>4953</v>
      </c>
      <c r="T17" s="2">
        <f t="shared" si="1"/>
        <v>1360</v>
      </c>
      <c r="U17" s="2">
        <f t="shared" si="1"/>
        <v>2376</v>
      </c>
      <c r="V17" s="2">
        <f t="shared" si="1"/>
        <v>1261</v>
      </c>
      <c r="W17" s="2">
        <f t="shared" si="1"/>
        <v>17567</v>
      </c>
      <c r="X17" s="2">
        <f t="shared" si="1"/>
        <v>1261</v>
      </c>
      <c r="Y17" s="2">
        <f t="shared" si="1"/>
        <v>17567</v>
      </c>
      <c r="Z17" s="2">
        <f t="shared" si="0"/>
        <v>8127573</v>
      </c>
      <c r="AA17" s="2">
        <f t="shared" si="0"/>
        <v>23392538</v>
      </c>
    </row>
    <row r="19" spans="25:27" ht="16.5">
      <c r="Y19" t="s">
        <v>179</v>
      </c>
      <c r="Z19" t="s">
        <v>173</v>
      </c>
      <c r="AA19" t="s">
        <v>157</v>
      </c>
    </row>
    <row r="20" spans="26:27" ht="16.5">
      <c r="Z20" t="s">
        <v>158</v>
      </c>
      <c r="AA20" t="s">
        <v>159</v>
      </c>
    </row>
    <row r="21" ht="16.5">
      <c r="Z21" t="s">
        <v>160</v>
      </c>
    </row>
  </sheetData>
  <sheetProtection/>
  <mergeCells count="12">
    <mergeCell ref="A1:AA1"/>
    <mergeCell ref="A3:A4"/>
    <mergeCell ref="B3:C3"/>
    <mergeCell ref="D3:I3"/>
    <mergeCell ref="N3:O3"/>
    <mergeCell ref="P3:Q3"/>
    <mergeCell ref="R3:S3"/>
    <mergeCell ref="X3:Y3"/>
    <mergeCell ref="T3:U3"/>
    <mergeCell ref="J3:M3"/>
    <mergeCell ref="V3:W3"/>
    <mergeCell ref="Z3:AA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zoomScalePageLayoutView="0" workbookViewId="0" topLeftCell="A1">
      <selection activeCell="U21" sqref="U21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6" width="10.375" style="0" customWidth="1"/>
    <col min="7" max="7" width="11.00390625" style="0" customWidth="1"/>
    <col min="8" max="8" width="9.125" style="0" customWidth="1"/>
    <col min="9" max="9" width="11.125" style="0" customWidth="1"/>
    <col min="10" max="10" width="10.625" style="0" customWidth="1"/>
    <col min="11" max="11" width="10.125" style="0" customWidth="1"/>
    <col min="12" max="12" width="10.875" style="0" customWidth="1"/>
    <col min="13" max="21" width="10.125" style="0" customWidth="1"/>
    <col min="22" max="22" width="16.50390625" style="0" customWidth="1"/>
    <col min="23" max="23" width="17.875" style="0" customWidth="1"/>
  </cols>
  <sheetData>
    <row r="1" spans="1:23" ht="24.75">
      <c r="A1" s="54" t="s">
        <v>154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7"/>
      <c r="T2" s="7"/>
      <c r="U2" s="7"/>
      <c r="W2" s="14" t="s">
        <v>182</v>
      </c>
    </row>
    <row r="3" spans="1:23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6" t="s">
        <v>161</v>
      </c>
      <c r="K3" s="82"/>
      <c r="L3" s="76" t="s">
        <v>162</v>
      </c>
      <c r="M3" s="79"/>
      <c r="N3" s="76" t="s">
        <v>163</v>
      </c>
      <c r="O3" s="70"/>
      <c r="P3" s="76" t="s">
        <v>164</v>
      </c>
      <c r="Q3" s="70"/>
      <c r="R3" s="76" t="s">
        <v>165</v>
      </c>
      <c r="S3" s="70"/>
      <c r="T3" s="76" t="s">
        <v>176</v>
      </c>
      <c r="U3" s="70"/>
      <c r="V3" s="71" t="s">
        <v>166</v>
      </c>
      <c r="W3" s="72"/>
    </row>
    <row r="4" spans="1:23" ht="24.75" customHeight="1">
      <c r="A4" s="57"/>
      <c r="B4" s="3" t="s">
        <v>167</v>
      </c>
      <c r="C4" s="3" t="s">
        <v>168</v>
      </c>
      <c r="D4" s="3" t="s">
        <v>167</v>
      </c>
      <c r="E4" s="3" t="s">
        <v>168</v>
      </c>
      <c r="F4" s="3" t="s">
        <v>167</v>
      </c>
      <c r="G4" s="3" t="s">
        <v>168</v>
      </c>
      <c r="H4" s="3" t="s">
        <v>167</v>
      </c>
      <c r="I4" s="3" t="s">
        <v>168</v>
      </c>
      <c r="J4" s="3" t="s">
        <v>167</v>
      </c>
      <c r="K4" s="3" t="s">
        <v>168</v>
      </c>
      <c r="L4" s="3" t="s">
        <v>167</v>
      </c>
      <c r="M4" s="3" t="s">
        <v>168</v>
      </c>
      <c r="N4" s="3" t="s">
        <v>167</v>
      </c>
      <c r="O4" s="3" t="s">
        <v>168</v>
      </c>
      <c r="P4" s="3" t="s">
        <v>167</v>
      </c>
      <c r="Q4" s="3" t="s">
        <v>168</v>
      </c>
      <c r="R4" s="3" t="s">
        <v>167</v>
      </c>
      <c r="S4" s="3" t="s">
        <v>168</v>
      </c>
      <c r="T4" s="3" t="s">
        <v>174</v>
      </c>
      <c r="U4" s="3" t="s">
        <v>175</v>
      </c>
      <c r="V4" s="5" t="s">
        <v>169</v>
      </c>
      <c r="W4" s="5" t="s">
        <v>170</v>
      </c>
    </row>
    <row r="5" spans="1:23" ht="24.75" customHeight="1">
      <c r="A5" s="1" t="s">
        <v>171</v>
      </c>
      <c r="B5" s="2">
        <v>16407</v>
      </c>
      <c r="C5" s="2">
        <v>209334</v>
      </c>
      <c r="D5" s="2">
        <v>319</v>
      </c>
      <c r="E5" s="2">
        <v>4117</v>
      </c>
      <c r="F5" s="2"/>
      <c r="G5" s="2"/>
      <c r="H5" s="2"/>
      <c r="I5" s="2"/>
      <c r="J5" s="2">
        <v>145</v>
      </c>
      <c r="K5" s="2">
        <v>2076</v>
      </c>
      <c r="L5" s="25">
        <v>266</v>
      </c>
      <c r="M5" s="2">
        <v>3446</v>
      </c>
      <c r="N5" s="2">
        <v>58</v>
      </c>
      <c r="O5" s="2">
        <v>654</v>
      </c>
      <c r="P5" s="2">
        <v>0</v>
      </c>
      <c r="Q5" s="2">
        <v>36</v>
      </c>
      <c r="R5" s="2"/>
      <c r="S5" s="2"/>
      <c r="T5" s="2">
        <v>12</v>
      </c>
      <c r="U5" s="2">
        <v>196</v>
      </c>
      <c r="V5" s="2">
        <v>17207</v>
      </c>
      <c r="W5" s="2">
        <v>219859</v>
      </c>
    </row>
    <row r="6" spans="1:23" ht="24.75" customHeight="1">
      <c r="A6" s="1" t="s">
        <v>0</v>
      </c>
      <c r="B6" s="2">
        <v>16747</v>
      </c>
      <c r="C6" s="2">
        <v>213644</v>
      </c>
      <c r="D6" s="2">
        <v>314</v>
      </c>
      <c r="E6" s="2">
        <v>4053</v>
      </c>
      <c r="F6" s="25">
        <v>23</v>
      </c>
      <c r="G6" s="2">
        <v>255</v>
      </c>
      <c r="H6" s="2">
        <v>10</v>
      </c>
      <c r="I6" s="2">
        <v>149</v>
      </c>
      <c r="J6" s="2">
        <v>118</v>
      </c>
      <c r="K6" s="2">
        <v>1735</v>
      </c>
      <c r="L6" s="2">
        <v>250</v>
      </c>
      <c r="M6" s="2">
        <v>3244</v>
      </c>
      <c r="N6" s="2">
        <v>55</v>
      </c>
      <c r="O6" s="2">
        <v>616</v>
      </c>
      <c r="P6" s="2">
        <v>0</v>
      </c>
      <c r="Q6" s="2">
        <v>36</v>
      </c>
      <c r="R6" s="2">
        <v>7</v>
      </c>
      <c r="S6" s="2">
        <v>125</v>
      </c>
      <c r="T6" s="2">
        <v>174</v>
      </c>
      <c r="U6" s="2">
        <v>2253</v>
      </c>
      <c r="V6" s="2">
        <v>17698</v>
      </c>
      <c r="W6" s="2">
        <v>226110</v>
      </c>
    </row>
    <row r="7" spans="1:23" ht="24.75" customHeight="1">
      <c r="A7" s="1" t="s">
        <v>1</v>
      </c>
      <c r="B7" s="8">
        <v>16535</v>
      </c>
      <c r="C7" s="8">
        <v>210962</v>
      </c>
      <c r="D7" s="2">
        <v>300</v>
      </c>
      <c r="E7" s="2">
        <v>3876</v>
      </c>
      <c r="F7" s="2"/>
      <c r="G7" s="2"/>
      <c r="H7" s="2"/>
      <c r="I7" s="2"/>
      <c r="J7" s="2">
        <v>116</v>
      </c>
      <c r="K7" s="2">
        <v>1708</v>
      </c>
      <c r="L7" s="2">
        <v>109</v>
      </c>
      <c r="M7" s="2">
        <v>1460</v>
      </c>
      <c r="N7" s="2">
        <v>20</v>
      </c>
      <c r="O7" s="25">
        <v>212</v>
      </c>
      <c r="P7" s="2">
        <v>0</v>
      </c>
      <c r="Q7" s="25">
        <v>36</v>
      </c>
      <c r="R7" s="2"/>
      <c r="S7" s="2"/>
      <c r="T7" s="2">
        <v>7</v>
      </c>
      <c r="U7" s="2">
        <v>133</v>
      </c>
      <c r="V7" s="2">
        <v>17087</v>
      </c>
      <c r="W7" s="2">
        <v>218387</v>
      </c>
    </row>
    <row r="8" spans="1:23" ht="24.75" customHeight="1">
      <c r="A8" s="1" t="s">
        <v>2</v>
      </c>
      <c r="B8" s="2">
        <v>16175</v>
      </c>
      <c r="C8" s="2">
        <v>206408</v>
      </c>
      <c r="D8" s="2">
        <v>307</v>
      </c>
      <c r="E8" s="2">
        <v>3965</v>
      </c>
      <c r="F8" s="2">
        <v>25</v>
      </c>
      <c r="G8" s="2">
        <v>275</v>
      </c>
      <c r="H8" s="2">
        <v>9</v>
      </c>
      <c r="I8" s="2">
        <v>141</v>
      </c>
      <c r="J8" s="2">
        <v>100</v>
      </c>
      <c r="K8" s="2">
        <v>1506</v>
      </c>
      <c r="L8" s="2">
        <v>262</v>
      </c>
      <c r="M8" s="2">
        <v>3395</v>
      </c>
      <c r="N8" s="25">
        <v>34</v>
      </c>
      <c r="O8" s="2">
        <v>359</v>
      </c>
      <c r="P8" s="2">
        <v>0</v>
      </c>
      <c r="Q8" s="2">
        <v>36</v>
      </c>
      <c r="R8" s="2">
        <v>5</v>
      </c>
      <c r="S8" s="2">
        <v>110</v>
      </c>
      <c r="T8" s="2">
        <v>127</v>
      </c>
      <c r="U8" s="2">
        <v>1869</v>
      </c>
      <c r="V8" s="2">
        <v>17044</v>
      </c>
      <c r="W8" s="2">
        <v>218064</v>
      </c>
    </row>
    <row r="9" spans="1:23" ht="24.75" customHeight="1">
      <c r="A9" s="1" t="s">
        <v>3</v>
      </c>
      <c r="B9" s="2">
        <v>18898</v>
      </c>
      <c r="C9" s="2">
        <v>240854</v>
      </c>
      <c r="D9" s="2">
        <v>284</v>
      </c>
      <c r="E9" s="2">
        <v>3673</v>
      </c>
      <c r="F9" s="2"/>
      <c r="G9" s="2"/>
      <c r="H9" s="2"/>
      <c r="I9" s="2"/>
      <c r="J9" s="2">
        <v>130</v>
      </c>
      <c r="K9" s="2">
        <v>1887</v>
      </c>
      <c r="L9" s="2">
        <v>279</v>
      </c>
      <c r="M9" s="2">
        <v>3611</v>
      </c>
      <c r="N9" s="2">
        <v>32</v>
      </c>
      <c r="O9" s="2">
        <v>335</v>
      </c>
      <c r="P9" s="2">
        <v>0</v>
      </c>
      <c r="Q9" s="2">
        <v>36</v>
      </c>
      <c r="R9" s="2"/>
      <c r="S9" s="2"/>
      <c r="T9" s="2">
        <v>17</v>
      </c>
      <c r="U9" s="2">
        <v>271</v>
      </c>
      <c r="V9" s="2">
        <v>19640</v>
      </c>
      <c r="W9" s="2">
        <v>250667</v>
      </c>
    </row>
    <row r="10" spans="1:23" ht="24.75" customHeight="1">
      <c r="A10" s="1" t="s">
        <v>4</v>
      </c>
      <c r="B10" s="2">
        <v>18836</v>
      </c>
      <c r="C10" s="25">
        <v>240069</v>
      </c>
      <c r="D10" s="2">
        <v>246</v>
      </c>
      <c r="E10" s="2">
        <v>3193</v>
      </c>
      <c r="F10" s="2">
        <v>13</v>
      </c>
      <c r="G10" s="2">
        <v>172</v>
      </c>
      <c r="H10" s="2">
        <v>20</v>
      </c>
      <c r="I10" s="2">
        <v>225</v>
      </c>
      <c r="J10" s="2">
        <v>179</v>
      </c>
      <c r="K10" s="2">
        <v>2507</v>
      </c>
      <c r="L10" s="2">
        <v>361</v>
      </c>
      <c r="M10" s="2">
        <v>4648</v>
      </c>
      <c r="N10" s="2">
        <v>43</v>
      </c>
      <c r="O10" s="2">
        <v>468</v>
      </c>
      <c r="P10" s="2">
        <v>0</v>
      </c>
      <c r="Q10" s="2">
        <v>36</v>
      </c>
      <c r="R10" s="2">
        <v>3</v>
      </c>
      <c r="S10" s="2">
        <v>94</v>
      </c>
      <c r="T10" s="2">
        <v>172</v>
      </c>
      <c r="U10" s="2">
        <v>2408</v>
      </c>
      <c r="V10" s="2">
        <v>19873</v>
      </c>
      <c r="W10" s="2">
        <v>253820</v>
      </c>
    </row>
    <row r="11" spans="1:23" ht="24.75" customHeight="1">
      <c r="A11" s="1" t="s">
        <v>5</v>
      </c>
      <c r="B11" s="2">
        <v>17348</v>
      </c>
      <c r="C11" s="2">
        <v>221247</v>
      </c>
      <c r="D11" s="2">
        <v>275</v>
      </c>
      <c r="E11" s="2">
        <v>3560</v>
      </c>
      <c r="F11" s="2"/>
      <c r="G11" s="2"/>
      <c r="H11" s="2"/>
      <c r="I11" s="2"/>
      <c r="J11" s="2">
        <v>143</v>
      </c>
      <c r="K11" s="2">
        <v>2051</v>
      </c>
      <c r="L11" s="2">
        <v>422</v>
      </c>
      <c r="M11" s="2">
        <v>5419</v>
      </c>
      <c r="N11" s="2">
        <v>37</v>
      </c>
      <c r="O11" s="2">
        <v>395</v>
      </c>
      <c r="P11" s="2">
        <v>0</v>
      </c>
      <c r="Q11" s="2">
        <v>36</v>
      </c>
      <c r="R11" s="2"/>
      <c r="S11" s="2"/>
      <c r="T11" s="2">
        <v>24</v>
      </c>
      <c r="U11" s="2">
        <v>372</v>
      </c>
      <c r="V11" s="2">
        <v>18249</v>
      </c>
      <c r="W11" s="2">
        <v>233080</v>
      </c>
    </row>
    <row r="12" spans="1:23" ht="24.75" customHeight="1">
      <c r="A12" s="1" t="s">
        <v>6</v>
      </c>
      <c r="B12" s="2">
        <v>12967</v>
      </c>
      <c r="C12" s="2">
        <v>165828</v>
      </c>
      <c r="D12" s="2">
        <v>260</v>
      </c>
      <c r="E12" s="2">
        <v>3370</v>
      </c>
      <c r="F12" s="2">
        <v>33</v>
      </c>
      <c r="G12" s="2">
        <v>354</v>
      </c>
      <c r="H12" s="2">
        <v>15</v>
      </c>
      <c r="I12" s="2">
        <v>187</v>
      </c>
      <c r="J12" s="2">
        <v>148</v>
      </c>
      <c r="K12" s="2">
        <v>2114</v>
      </c>
      <c r="L12" s="2">
        <v>374</v>
      </c>
      <c r="M12" s="2">
        <v>4812</v>
      </c>
      <c r="N12" s="2">
        <v>29</v>
      </c>
      <c r="O12" s="2">
        <v>301</v>
      </c>
      <c r="P12" s="2">
        <v>3</v>
      </c>
      <c r="Q12" s="2">
        <v>36</v>
      </c>
      <c r="R12" s="2">
        <v>3</v>
      </c>
      <c r="S12" s="2">
        <v>94</v>
      </c>
      <c r="T12" s="2">
        <v>205</v>
      </c>
      <c r="U12" s="2">
        <v>2826</v>
      </c>
      <c r="V12" s="2">
        <v>14037</v>
      </c>
      <c r="W12" s="2">
        <v>179922</v>
      </c>
    </row>
    <row r="13" spans="1:23" ht="24.75" customHeight="1">
      <c r="A13" s="1" t="s">
        <v>7</v>
      </c>
      <c r="B13" s="2">
        <v>12520</v>
      </c>
      <c r="C13" s="2">
        <v>160173</v>
      </c>
      <c r="D13" s="2">
        <v>268</v>
      </c>
      <c r="E13" s="2">
        <v>3471</v>
      </c>
      <c r="F13" s="2"/>
      <c r="G13" s="2"/>
      <c r="H13" s="2"/>
      <c r="I13" s="2"/>
      <c r="J13" s="2">
        <v>143</v>
      </c>
      <c r="K13" s="25">
        <v>2051</v>
      </c>
      <c r="L13" s="2">
        <v>257</v>
      </c>
      <c r="M13" s="25">
        <v>3333</v>
      </c>
      <c r="N13" s="2">
        <v>29</v>
      </c>
      <c r="O13" s="25">
        <v>113</v>
      </c>
      <c r="P13" s="2">
        <v>3</v>
      </c>
      <c r="Q13" s="25">
        <v>59</v>
      </c>
      <c r="R13" s="2"/>
      <c r="S13" s="2"/>
      <c r="T13" s="2">
        <v>21</v>
      </c>
      <c r="U13" s="2">
        <v>314</v>
      </c>
      <c r="V13" s="2">
        <v>13241</v>
      </c>
      <c r="W13" s="2">
        <v>169514</v>
      </c>
    </row>
    <row r="14" spans="1:23" ht="24.75" customHeight="1">
      <c r="A14" s="1" t="s">
        <v>8</v>
      </c>
      <c r="B14" s="2">
        <v>12959</v>
      </c>
      <c r="C14" s="2">
        <v>165726</v>
      </c>
      <c r="D14" s="2">
        <v>234</v>
      </c>
      <c r="E14" s="2">
        <v>3041</v>
      </c>
      <c r="F14" s="2">
        <v>16</v>
      </c>
      <c r="G14" s="2">
        <v>195</v>
      </c>
      <c r="H14" s="2">
        <v>15</v>
      </c>
      <c r="I14" s="2">
        <v>187</v>
      </c>
      <c r="J14" s="2">
        <v>138</v>
      </c>
      <c r="K14" s="2">
        <v>1987</v>
      </c>
      <c r="L14" s="2">
        <v>229</v>
      </c>
      <c r="M14" s="2">
        <v>2978</v>
      </c>
      <c r="N14" s="2">
        <v>19</v>
      </c>
      <c r="O14" s="2">
        <v>202</v>
      </c>
      <c r="P14" s="2">
        <v>4</v>
      </c>
      <c r="Q14" s="2">
        <v>66</v>
      </c>
      <c r="R14" s="2">
        <v>3</v>
      </c>
      <c r="S14" s="2">
        <v>94</v>
      </c>
      <c r="T14" s="2">
        <v>270</v>
      </c>
      <c r="U14" s="2">
        <v>3702</v>
      </c>
      <c r="V14" s="2">
        <v>13887</v>
      </c>
      <c r="W14" s="2">
        <v>178178</v>
      </c>
    </row>
    <row r="15" spans="1:23" ht="24.75" customHeight="1">
      <c r="A15" s="1" t="s">
        <v>9</v>
      </c>
      <c r="B15" s="2">
        <v>15324</v>
      </c>
      <c r="C15" s="2">
        <v>195643</v>
      </c>
      <c r="D15" s="2">
        <v>251</v>
      </c>
      <c r="E15" s="2">
        <v>3256</v>
      </c>
      <c r="F15" s="2"/>
      <c r="G15" s="2"/>
      <c r="H15" s="2"/>
      <c r="I15" s="2"/>
      <c r="J15" s="2">
        <v>1420</v>
      </c>
      <c r="K15" s="2">
        <v>2037</v>
      </c>
      <c r="L15" s="2">
        <v>283</v>
      </c>
      <c r="M15" s="2">
        <v>3662</v>
      </c>
      <c r="N15" s="2">
        <v>55</v>
      </c>
      <c r="O15" s="2">
        <v>616</v>
      </c>
      <c r="P15" s="2">
        <v>4</v>
      </c>
      <c r="Q15" s="2">
        <v>66</v>
      </c>
      <c r="R15" s="2"/>
      <c r="S15" s="2"/>
      <c r="T15" s="2">
        <v>10</v>
      </c>
      <c r="U15" s="2">
        <v>420</v>
      </c>
      <c r="V15" s="2">
        <v>17347</v>
      </c>
      <c r="W15" s="2">
        <v>205700</v>
      </c>
    </row>
    <row r="16" spans="1:23" ht="24.75" customHeight="1">
      <c r="A16" s="1" t="s">
        <v>10</v>
      </c>
      <c r="B16" s="2">
        <v>19003</v>
      </c>
      <c r="C16" s="2">
        <v>242183</v>
      </c>
      <c r="D16" s="2">
        <v>242</v>
      </c>
      <c r="E16" s="2">
        <v>3142</v>
      </c>
      <c r="F16" s="2">
        <v>16</v>
      </c>
      <c r="G16" s="2">
        <v>195</v>
      </c>
      <c r="H16" s="2">
        <v>17</v>
      </c>
      <c r="I16" s="2">
        <v>202</v>
      </c>
      <c r="J16" s="2">
        <v>217</v>
      </c>
      <c r="K16" s="2">
        <v>2988</v>
      </c>
      <c r="L16" s="2">
        <v>282</v>
      </c>
      <c r="M16" s="2">
        <v>3648</v>
      </c>
      <c r="N16" s="2">
        <v>77</v>
      </c>
      <c r="O16" s="2">
        <v>895</v>
      </c>
      <c r="P16" s="2">
        <v>84</v>
      </c>
      <c r="Q16" s="2">
        <v>983</v>
      </c>
      <c r="R16" s="2">
        <v>31</v>
      </c>
      <c r="S16" s="2">
        <v>334</v>
      </c>
      <c r="T16" s="2">
        <v>222</v>
      </c>
      <c r="U16" s="2">
        <v>2803</v>
      </c>
      <c r="V16" s="2">
        <v>191191</v>
      </c>
      <c r="W16" s="2">
        <v>257373</v>
      </c>
    </row>
    <row r="17" spans="1:23" ht="27" customHeight="1">
      <c r="A17" s="5" t="s">
        <v>172</v>
      </c>
      <c r="B17" s="2">
        <f aca="true" t="shared" si="0" ref="B17:S17">SUM(B5:B16)</f>
        <v>193719</v>
      </c>
      <c r="C17" s="2">
        <f t="shared" si="0"/>
        <v>2472071</v>
      </c>
      <c r="D17" s="2">
        <f t="shared" si="0"/>
        <v>3300</v>
      </c>
      <c r="E17" s="2">
        <f t="shared" si="0"/>
        <v>42717</v>
      </c>
      <c r="F17" s="2">
        <f>SUM(F5:F16)</f>
        <v>126</v>
      </c>
      <c r="G17" s="2">
        <f>SUM(G5:G16)</f>
        <v>1446</v>
      </c>
      <c r="H17" s="2">
        <f>SUM(H5:H16)</f>
        <v>86</v>
      </c>
      <c r="I17" s="2">
        <f t="shared" si="0"/>
        <v>1091</v>
      </c>
      <c r="J17" s="2">
        <f t="shared" si="0"/>
        <v>2997</v>
      </c>
      <c r="K17" s="2">
        <f t="shared" si="0"/>
        <v>24647</v>
      </c>
      <c r="L17" s="2">
        <f t="shared" si="0"/>
        <v>3374</v>
      </c>
      <c r="M17" s="2">
        <f t="shared" si="0"/>
        <v>43656</v>
      </c>
      <c r="N17" s="2">
        <f t="shared" si="0"/>
        <v>488</v>
      </c>
      <c r="O17" s="2">
        <f t="shared" si="0"/>
        <v>5166</v>
      </c>
      <c r="P17" s="2">
        <f t="shared" si="0"/>
        <v>98</v>
      </c>
      <c r="Q17" s="2">
        <f t="shared" si="0"/>
        <v>1462</v>
      </c>
      <c r="R17" s="2">
        <f t="shared" si="0"/>
        <v>52</v>
      </c>
      <c r="S17" s="2">
        <f t="shared" si="0"/>
        <v>851</v>
      </c>
      <c r="T17" s="2">
        <f>SUM(T5:T16)</f>
        <v>1261</v>
      </c>
      <c r="U17" s="2">
        <f>SUM(U5:U16)</f>
        <v>17567</v>
      </c>
      <c r="V17" s="2">
        <f>SUM(B17+D17+F17+H17+J17+L17+N17+P17+R17+T17)</f>
        <v>205501</v>
      </c>
      <c r="W17" s="2">
        <f>SUM(C17+E17+G17+I17+K17+M17+O17+Q17+S17+U17)</f>
        <v>2610674</v>
      </c>
    </row>
  </sheetData>
  <sheetProtection/>
  <mergeCells count="12">
    <mergeCell ref="V3:W3"/>
    <mergeCell ref="J3:K3"/>
    <mergeCell ref="T3:U3"/>
    <mergeCell ref="L3:M3"/>
    <mergeCell ref="A1:W1"/>
    <mergeCell ref="A3:A4"/>
    <mergeCell ref="B3:C3"/>
    <mergeCell ref="D3:G3"/>
    <mergeCell ref="H3:I3"/>
    <mergeCell ref="N3:O3"/>
    <mergeCell ref="P3:Q3"/>
    <mergeCell ref="R3:S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6">
      <selection activeCell="F17" sqref="F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155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14" t="s">
        <v>183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4000</v>
      </c>
      <c r="C5" s="2">
        <v>98120</v>
      </c>
      <c r="D5" s="12">
        <v>239.16</v>
      </c>
      <c r="E5" s="2">
        <v>6771</v>
      </c>
      <c r="F5" s="12">
        <f>SUM(B5+D5)</f>
        <v>4239.16</v>
      </c>
      <c r="G5" s="2">
        <f>SUM(C5+E5)</f>
        <v>104891</v>
      </c>
    </row>
    <row r="6" spans="1:7" ht="24.75" customHeight="1">
      <c r="A6" s="1" t="s">
        <v>0</v>
      </c>
      <c r="B6" s="2">
        <v>3500</v>
      </c>
      <c r="C6" s="2">
        <v>84105</v>
      </c>
      <c r="D6" s="12">
        <v>71.01</v>
      </c>
      <c r="E6" s="2">
        <v>1965</v>
      </c>
      <c r="F6" s="12">
        <f aca="true" t="shared" si="0" ref="F6:G16">SUM(B6+D6)</f>
        <v>3571.01</v>
      </c>
      <c r="G6" s="2">
        <f t="shared" si="0"/>
        <v>86070</v>
      </c>
    </row>
    <row r="7" spans="1:7" ht="24.75" customHeight="1">
      <c r="A7" s="1" t="s">
        <v>1</v>
      </c>
      <c r="B7" s="2">
        <v>3500</v>
      </c>
      <c r="C7" s="2">
        <v>82355</v>
      </c>
      <c r="D7" s="12">
        <v>350.39</v>
      </c>
      <c r="E7" s="2">
        <v>9644</v>
      </c>
      <c r="F7" s="12">
        <f t="shared" si="0"/>
        <v>3850.39</v>
      </c>
      <c r="G7" s="2">
        <f t="shared" si="0"/>
        <v>91999</v>
      </c>
    </row>
    <row r="8" spans="1:7" ht="24.75" customHeight="1">
      <c r="A8" s="1" t="s">
        <v>2</v>
      </c>
      <c r="B8" s="2">
        <v>3000</v>
      </c>
      <c r="C8" s="2">
        <v>76290</v>
      </c>
      <c r="D8" s="12">
        <v>136.9</v>
      </c>
      <c r="E8" s="2">
        <v>3894</v>
      </c>
      <c r="F8" s="12">
        <f t="shared" si="0"/>
        <v>3136.9</v>
      </c>
      <c r="G8" s="2">
        <f t="shared" si="0"/>
        <v>80184</v>
      </c>
    </row>
    <row r="9" spans="1:7" ht="24.75" customHeight="1">
      <c r="A9" s="1" t="s">
        <v>3</v>
      </c>
      <c r="B9" s="2">
        <v>3000</v>
      </c>
      <c r="C9" s="2">
        <v>81090</v>
      </c>
      <c r="D9" s="12">
        <v>337.8</v>
      </c>
      <c r="E9" s="2">
        <v>10144</v>
      </c>
      <c r="F9" s="12">
        <f t="shared" si="0"/>
        <v>3337.8</v>
      </c>
      <c r="G9" s="2">
        <f t="shared" si="0"/>
        <v>91234</v>
      </c>
    </row>
    <row r="10" spans="1:7" ht="24.75" customHeight="1">
      <c r="A10" s="1" t="s">
        <v>4</v>
      </c>
      <c r="B10" s="2">
        <v>2200</v>
      </c>
      <c r="C10" s="2">
        <v>57926</v>
      </c>
      <c r="D10" s="12">
        <v>175.10999999999999</v>
      </c>
      <c r="E10" s="2">
        <v>5242.005405</v>
      </c>
      <c r="F10" s="12">
        <f t="shared" si="0"/>
        <v>2375.11</v>
      </c>
      <c r="G10" s="2">
        <f t="shared" si="0"/>
        <v>63168.005405</v>
      </c>
    </row>
    <row r="11" spans="1:7" ht="24.75" customHeight="1">
      <c r="A11" s="1" t="s">
        <v>5</v>
      </c>
      <c r="B11" s="2">
        <v>0</v>
      </c>
      <c r="C11" s="22">
        <v>0</v>
      </c>
      <c r="D11" s="12">
        <v>265.05</v>
      </c>
      <c r="E11" s="2">
        <v>8004.006405</v>
      </c>
      <c r="F11" s="12">
        <f>SUM(B11+D11)</f>
        <v>265.05</v>
      </c>
      <c r="G11" s="2">
        <f>SUM(C11+E11)</f>
        <v>8004.006405</v>
      </c>
    </row>
    <row r="12" spans="1:7" ht="24.75" customHeight="1">
      <c r="A12" s="1" t="s">
        <v>6</v>
      </c>
      <c r="B12" s="2">
        <v>3200</v>
      </c>
      <c r="C12" s="2">
        <v>83936</v>
      </c>
      <c r="D12" s="12">
        <v>217.57999999999998</v>
      </c>
      <c r="E12" s="2">
        <v>6522.004016000001</v>
      </c>
      <c r="F12" s="12">
        <f>SUM(B12+D12)</f>
        <v>3417.58</v>
      </c>
      <c r="G12" s="2">
        <f>SUM(C12+E12)</f>
        <v>90458.004016</v>
      </c>
    </row>
    <row r="13" spans="1:7" ht="24.75" customHeight="1">
      <c r="A13" s="1" t="s">
        <v>7</v>
      </c>
      <c r="B13" s="2">
        <v>3700</v>
      </c>
      <c r="C13" s="2">
        <v>103341</v>
      </c>
      <c r="D13" s="12">
        <v>325.84</v>
      </c>
      <c r="E13" s="2">
        <v>9985.985895999998</v>
      </c>
      <c r="F13" s="12">
        <f t="shared" si="0"/>
        <v>4025.84</v>
      </c>
      <c r="G13" s="2">
        <f t="shared" si="0"/>
        <v>113326.985896</v>
      </c>
    </row>
    <row r="14" spans="1:7" ht="24.75" customHeight="1">
      <c r="A14" s="1" t="s">
        <v>8</v>
      </c>
      <c r="B14" s="2">
        <v>4000</v>
      </c>
      <c r="C14" s="2">
        <v>109720</v>
      </c>
      <c r="D14" s="12">
        <v>340.03</v>
      </c>
      <c r="E14" s="2">
        <v>10566</v>
      </c>
      <c r="F14" s="12">
        <f t="shared" si="0"/>
        <v>4340.03</v>
      </c>
      <c r="G14" s="2">
        <f t="shared" si="0"/>
        <v>120286</v>
      </c>
    </row>
    <row r="15" spans="1:7" ht="24.75" customHeight="1">
      <c r="A15" s="1" t="s">
        <v>9</v>
      </c>
      <c r="B15" s="2">
        <v>3200</v>
      </c>
      <c r="C15" s="2">
        <v>81376</v>
      </c>
      <c r="D15" s="12">
        <v>238.97</v>
      </c>
      <c r="E15" s="2">
        <v>6988</v>
      </c>
      <c r="F15" s="12">
        <f t="shared" si="0"/>
        <v>3438.97</v>
      </c>
      <c r="G15" s="2">
        <f t="shared" si="0"/>
        <v>88364</v>
      </c>
    </row>
    <row r="16" spans="1:7" ht="24.75" customHeight="1">
      <c r="A16" s="1" t="s">
        <v>10</v>
      </c>
      <c r="B16" s="2">
        <v>3500</v>
      </c>
      <c r="C16" s="2">
        <v>83755</v>
      </c>
      <c r="D16" s="12">
        <v>224.98</v>
      </c>
      <c r="E16" s="2">
        <v>6151</v>
      </c>
      <c r="F16" s="12">
        <f t="shared" si="0"/>
        <v>3724.98</v>
      </c>
      <c r="G16" s="2">
        <f t="shared" si="0"/>
        <v>89906</v>
      </c>
    </row>
    <row r="17" spans="1:7" ht="27" customHeight="1">
      <c r="A17" s="5" t="s">
        <v>23</v>
      </c>
      <c r="B17" s="2">
        <f aca="true" t="shared" si="1" ref="B17:G17">SUM(B5:B16)</f>
        <v>36800</v>
      </c>
      <c r="C17" s="2">
        <f t="shared" si="1"/>
        <v>942014</v>
      </c>
      <c r="D17" s="12">
        <f t="shared" si="1"/>
        <v>2922.8199999999997</v>
      </c>
      <c r="E17" s="12">
        <f>SUM(E5:E16)</f>
        <v>85877.001722</v>
      </c>
      <c r="F17" s="2">
        <f t="shared" si="1"/>
        <v>39722.82</v>
      </c>
      <c r="G17" s="2">
        <f t="shared" si="1"/>
        <v>1027891.0017220001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1"/>
  <sheetViews>
    <sheetView zoomScale="130" zoomScaleNormal="130" zoomScalePageLayoutView="0" workbookViewId="0" topLeftCell="A1">
      <selection activeCell="G17" sqref="G17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5.5">
      <c r="A1" s="54" t="s">
        <v>156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14" t="s">
        <v>186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77073</v>
      </c>
      <c r="C6" s="2">
        <v>57953</v>
      </c>
      <c r="D6" s="2">
        <v>3083</v>
      </c>
      <c r="E6" s="2">
        <v>138109</v>
      </c>
      <c r="F6" s="2">
        <v>1229</v>
      </c>
      <c r="G6" s="2">
        <v>894</v>
      </c>
      <c r="H6" s="2">
        <v>38000</v>
      </c>
      <c r="I6" s="2">
        <f>SUM(E6+F6+G6+H6)</f>
        <v>178232</v>
      </c>
    </row>
    <row r="7" spans="1:9" ht="24.75" customHeight="1">
      <c r="A7" s="1" t="s">
        <v>0</v>
      </c>
      <c r="B7" s="8">
        <f aca="true" t="shared" si="0" ref="B7:B17">E7-C7-D7</f>
        <v>71879</v>
      </c>
      <c r="C7" s="2">
        <v>58237</v>
      </c>
      <c r="D7" s="2">
        <v>3115</v>
      </c>
      <c r="E7" s="2">
        <v>133231</v>
      </c>
      <c r="F7" s="2">
        <v>234</v>
      </c>
      <c r="G7" s="2">
        <v>1319</v>
      </c>
      <c r="H7" s="2">
        <v>38000</v>
      </c>
      <c r="I7" s="2">
        <f>SUM(E7+F7+G7+H7)</f>
        <v>172784</v>
      </c>
    </row>
    <row r="8" spans="1:9" ht="24.75" customHeight="1">
      <c r="A8" s="1" t="s">
        <v>1</v>
      </c>
      <c r="B8" s="8">
        <f t="shared" si="0"/>
        <v>64811</v>
      </c>
      <c r="C8" s="2">
        <v>59453</v>
      </c>
      <c r="D8" s="2">
        <v>2579</v>
      </c>
      <c r="E8" s="2">
        <v>126843</v>
      </c>
      <c r="F8" s="2">
        <v>233</v>
      </c>
      <c r="G8" s="2">
        <v>533</v>
      </c>
      <c r="H8" s="2">
        <v>38000</v>
      </c>
      <c r="I8" s="2">
        <f>SUM(E8+F8+G8+H8)</f>
        <v>165609</v>
      </c>
    </row>
    <row r="9" spans="1:9" ht="24.75" customHeight="1">
      <c r="A9" s="1" t="s">
        <v>2</v>
      </c>
      <c r="B9" s="8">
        <f t="shared" si="0"/>
        <v>75863</v>
      </c>
      <c r="C9" s="2">
        <v>58107</v>
      </c>
      <c r="D9" s="2">
        <v>2977</v>
      </c>
      <c r="E9" s="2">
        <v>136947</v>
      </c>
      <c r="F9" s="2">
        <v>241</v>
      </c>
      <c r="G9" s="2">
        <v>978</v>
      </c>
      <c r="H9" s="2">
        <v>38000</v>
      </c>
      <c r="I9" s="2">
        <f aca="true" t="shared" si="1" ref="I9:I16">SUM(E9+F9+G9+H9)</f>
        <v>176166</v>
      </c>
    </row>
    <row r="10" spans="1:9" ht="24.75" customHeight="1">
      <c r="A10" s="1" t="s">
        <v>3</v>
      </c>
      <c r="B10" s="8">
        <f t="shared" si="0"/>
        <v>71378</v>
      </c>
      <c r="C10" s="2">
        <v>58002</v>
      </c>
      <c r="D10" s="2">
        <v>3008</v>
      </c>
      <c r="E10" s="2">
        <v>132388</v>
      </c>
      <c r="F10" s="2">
        <v>254</v>
      </c>
      <c r="G10" s="2">
        <v>656</v>
      </c>
      <c r="H10" s="2">
        <v>38000</v>
      </c>
      <c r="I10" s="2">
        <f t="shared" si="1"/>
        <v>171298</v>
      </c>
    </row>
    <row r="11" spans="1:9" ht="24.75" customHeight="1">
      <c r="A11" s="1" t="s">
        <v>4</v>
      </c>
      <c r="B11" s="8">
        <f t="shared" si="0"/>
        <v>78312</v>
      </c>
      <c r="C11" s="2">
        <v>58184</v>
      </c>
      <c r="D11" s="2">
        <v>3985</v>
      </c>
      <c r="E11" s="2">
        <v>140481</v>
      </c>
      <c r="F11" s="2">
        <v>243</v>
      </c>
      <c r="G11" s="2">
        <v>940</v>
      </c>
      <c r="H11" s="2">
        <v>38000</v>
      </c>
      <c r="I11" s="2">
        <f t="shared" si="1"/>
        <v>179664</v>
      </c>
    </row>
    <row r="12" spans="1:9" ht="24.75" customHeight="1">
      <c r="A12" s="1" t="s">
        <v>5</v>
      </c>
      <c r="B12" s="8">
        <f t="shared" si="0"/>
        <v>73498</v>
      </c>
      <c r="C12" s="2">
        <v>58008</v>
      </c>
      <c r="D12" s="2">
        <v>3698</v>
      </c>
      <c r="E12" s="2">
        <v>135204</v>
      </c>
      <c r="F12" s="2">
        <v>234</v>
      </c>
      <c r="G12" s="2">
        <v>650</v>
      </c>
      <c r="H12" s="2">
        <v>38000</v>
      </c>
      <c r="I12" s="2">
        <f t="shared" si="1"/>
        <v>174088</v>
      </c>
    </row>
    <row r="13" spans="1:9" ht="24.75" customHeight="1">
      <c r="A13" s="1" t="s">
        <v>6</v>
      </c>
      <c r="B13" s="8">
        <f t="shared" si="0"/>
        <v>71357</v>
      </c>
      <c r="C13" s="2">
        <v>58644</v>
      </c>
      <c r="D13" s="2">
        <v>3101</v>
      </c>
      <c r="E13" s="2">
        <v>133102</v>
      </c>
      <c r="F13" s="2">
        <v>233</v>
      </c>
      <c r="G13" s="2">
        <v>448</v>
      </c>
      <c r="H13" s="2">
        <v>38000</v>
      </c>
      <c r="I13" s="2">
        <f t="shared" si="1"/>
        <v>171783</v>
      </c>
    </row>
    <row r="14" spans="1:9" ht="24.75" customHeight="1">
      <c r="A14" s="1" t="s">
        <v>7</v>
      </c>
      <c r="B14" s="8">
        <f t="shared" si="0"/>
        <v>75709</v>
      </c>
      <c r="C14" s="2">
        <v>58140</v>
      </c>
      <c r="D14" s="2">
        <v>2822</v>
      </c>
      <c r="E14" s="2">
        <v>136671</v>
      </c>
      <c r="F14" s="2">
        <v>234</v>
      </c>
      <c r="G14" s="2">
        <v>1017</v>
      </c>
      <c r="H14" s="2">
        <v>38000</v>
      </c>
      <c r="I14" s="2">
        <f t="shared" si="1"/>
        <v>175922</v>
      </c>
    </row>
    <row r="15" spans="1:9" ht="24.75" customHeight="1">
      <c r="A15" s="1" t="s">
        <v>8</v>
      </c>
      <c r="B15" s="8">
        <f t="shared" si="0"/>
        <v>73950</v>
      </c>
      <c r="C15" s="2">
        <v>58262</v>
      </c>
      <c r="D15" s="2">
        <v>3249</v>
      </c>
      <c r="E15" s="2">
        <v>135461</v>
      </c>
      <c r="F15" s="2">
        <v>252</v>
      </c>
      <c r="G15" s="2">
        <v>1017</v>
      </c>
      <c r="H15" s="2">
        <v>38000</v>
      </c>
      <c r="I15" s="2">
        <f t="shared" si="1"/>
        <v>174730</v>
      </c>
    </row>
    <row r="16" spans="1:9" ht="24.75" customHeight="1">
      <c r="A16" s="1" t="s">
        <v>9</v>
      </c>
      <c r="B16" s="8">
        <f t="shared" si="0"/>
        <v>76188</v>
      </c>
      <c r="C16" s="2">
        <v>58014</v>
      </c>
      <c r="D16" s="2">
        <v>3365</v>
      </c>
      <c r="E16" s="2">
        <v>137567</v>
      </c>
      <c r="F16" s="2">
        <v>246</v>
      </c>
      <c r="G16" s="2">
        <v>1186</v>
      </c>
      <c r="H16" s="2">
        <v>38000</v>
      </c>
      <c r="I16" s="2">
        <f t="shared" si="1"/>
        <v>176999</v>
      </c>
    </row>
    <row r="17" spans="1:9" ht="24.75" customHeight="1">
      <c r="A17" s="1" t="s">
        <v>10</v>
      </c>
      <c r="B17" s="8">
        <f t="shared" si="0"/>
        <v>72013</v>
      </c>
      <c r="C17" s="2">
        <v>58006</v>
      </c>
      <c r="D17" s="2">
        <v>2610</v>
      </c>
      <c r="E17" s="2">
        <v>132629</v>
      </c>
      <c r="F17" s="2">
        <v>232</v>
      </c>
      <c r="G17" s="2">
        <v>853</v>
      </c>
      <c r="H17" s="2">
        <v>38000</v>
      </c>
      <c r="I17" s="2">
        <f>SUM(E17+F17+G17+H17)</f>
        <v>171714</v>
      </c>
    </row>
    <row r="18" spans="1:10" ht="27" customHeight="1">
      <c r="A18" s="5" t="s">
        <v>23</v>
      </c>
      <c r="B18" s="2">
        <f aca="true" t="shared" si="2" ref="B18:H18">SUM(B6:B17)</f>
        <v>882031</v>
      </c>
      <c r="C18" s="2">
        <f t="shared" si="2"/>
        <v>699010</v>
      </c>
      <c r="D18" s="2">
        <f t="shared" si="2"/>
        <v>37592</v>
      </c>
      <c r="E18" s="2">
        <f t="shared" si="2"/>
        <v>1618633</v>
      </c>
      <c r="F18" s="2">
        <f t="shared" si="2"/>
        <v>3865</v>
      </c>
      <c r="G18" s="2">
        <f t="shared" si="2"/>
        <v>10491</v>
      </c>
      <c r="H18" s="2">
        <f t="shared" si="2"/>
        <v>456000</v>
      </c>
      <c r="I18" s="21">
        <f>SUM(E18+F18+G18+H18)</f>
        <v>2088989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21"/>
  <sheetViews>
    <sheetView zoomScale="70" zoomScaleNormal="70" zoomScalePageLayoutView="0" workbookViewId="0" topLeftCell="A1">
      <selection activeCell="Q24" sqref="Q24"/>
    </sheetView>
  </sheetViews>
  <sheetFormatPr defaultColWidth="9.00390625" defaultRowHeight="16.5"/>
  <cols>
    <col min="1" max="1" width="7.625" style="0" customWidth="1"/>
    <col min="2" max="2" width="11.375" style="0" bestFit="1" customWidth="1"/>
    <col min="3" max="3" width="12.875" style="0" customWidth="1"/>
    <col min="4" max="4" width="11.375" style="0" bestFit="1" customWidth="1"/>
    <col min="5" max="5" width="10.875" style="0" bestFit="1" customWidth="1"/>
    <col min="6" max="6" width="11.375" style="0" bestFit="1" customWidth="1"/>
    <col min="7" max="7" width="10.875" style="0" bestFit="1" customWidth="1"/>
    <col min="8" max="8" width="11.375" style="0" bestFit="1" customWidth="1"/>
    <col min="9" max="9" width="10.875" style="0" bestFit="1" customWidth="1"/>
    <col min="10" max="10" width="11.375" style="0" bestFit="1" customWidth="1"/>
    <col min="11" max="11" width="10.625" style="0" customWidth="1"/>
    <col min="12" max="12" width="11.375" style="0" bestFit="1" customWidth="1"/>
    <col min="13" max="13" width="10.875" style="0" bestFit="1" customWidth="1"/>
    <col min="14" max="14" width="11.375" style="0" bestFit="1" customWidth="1"/>
    <col min="15" max="15" width="10.875" style="0" bestFit="1" customWidth="1"/>
    <col min="16" max="21" width="10.875" style="0" customWidth="1"/>
    <col min="22" max="22" width="12.875" style="0" customWidth="1"/>
    <col min="23" max="23" width="13.50390625" style="0" customWidth="1"/>
  </cols>
  <sheetData>
    <row r="1" spans="1:23" ht="24.75">
      <c r="A1" s="54" t="s">
        <v>144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7"/>
      <c r="S2" s="7"/>
      <c r="T2" s="7"/>
      <c r="U2" s="7"/>
      <c r="W2" s="23" t="s">
        <v>150</v>
      </c>
    </row>
    <row r="3" spans="1:23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60"/>
      <c r="J3" s="67" t="s">
        <v>17</v>
      </c>
      <c r="K3" s="67"/>
      <c r="L3" s="69" t="s">
        <v>91</v>
      </c>
      <c r="M3" s="81"/>
      <c r="N3" s="69" t="s">
        <v>92</v>
      </c>
      <c r="O3" s="81"/>
      <c r="P3" s="69" t="s">
        <v>132</v>
      </c>
      <c r="Q3" s="70"/>
      <c r="R3" s="69" t="s">
        <v>133</v>
      </c>
      <c r="S3" s="70"/>
      <c r="T3" s="58" t="s">
        <v>134</v>
      </c>
      <c r="U3" s="59"/>
      <c r="V3" s="71" t="s">
        <v>21</v>
      </c>
      <c r="W3" s="72"/>
    </row>
    <row r="4" spans="1:23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3" t="s">
        <v>18</v>
      </c>
      <c r="M4" s="3" t="s">
        <v>19</v>
      </c>
      <c r="N4" s="3" t="s">
        <v>18</v>
      </c>
      <c r="O4" s="3" t="s">
        <v>19</v>
      </c>
      <c r="P4" s="3" t="s">
        <v>18</v>
      </c>
      <c r="Q4" s="3" t="s">
        <v>19</v>
      </c>
      <c r="R4" s="3" t="s">
        <v>18</v>
      </c>
      <c r="S4" s="3" t="s">
        <v>19</v>
      </c>
      <c r="T4" s="3" t="s">
        <v>18</v>
      </c>
      <c r="U4" s="3" t="s">
        <v>19</v>
      </c>
      <c r="V4" s="5" t="s">
        <v>15</v>
      </c>
      <c r="W4" s="5" t="s">
        <v>11</v>
      </c>
    </row>
    <row r="5" spans="1:23" ht="24.75" customHeight="1">
      <c r="A5" s="1" t="s">
        <v>12</v>
      </c>
      <c r="B5" s="24">
        <v>658800</v>
      </c>
      <c r="C5" s="2">
        <v>1844020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9280</v>
      </c>
      <c r="O5" s="2">
        <v>82183</v>
      </c>
      <c r="P5" s="2"/>
      <c r="Q5" s="2"/>
      <c r="R5" s="2"/>
      <c r="S5" s="2"/>
      <c r="T5" s="2"/>
      <c r="U5" s="2"/>
      <c r="V5" s="2">
        <f>SUM(B5+D5+F5+H5+J5+L5+N5+P5+R5+T5)</f>
        <v>668080</v>
      </c>
      <c r="W5" s="2">
        <f>SUM(C5+E5+G5+I5+K5+M5+O5+Q5+S5+U5)</f>
        <v>1926203</v>
      </c>
    </row>
    <row r="6" spans="1:23" ht="24.75" customHeight="1">
      <c r="A6" s="1" t="s">
        <v>0</v>
      </c>
      <c r="B6" s="2">
        <v>512400</v>
      </c>
      <c r="C6" s="2">
        <v>1455258</v>
      </c>
      <c r="D6" s="2">
        <v>7360</v>
      </c>
      <c r="E6" s="2">
        <v>13945</v>
      </c>
      <c r="F6" s="2">
        <v>1671</v>
      </c>
      <c r="G6" s="2">
        <v>4970</v>
      </c>
      <c r="H6" s="2">
        <v>2680</v>
      </c>
      <c r="I6" s="2">
        <v>9708</v>
      </c>
      <c r="J6" s="2">
        <v>10680</v>
      </c>
      <c r="K6" s="2">
        <v>47623</v>
      </c>
      <c r="L6" s="2">
        <v>17280</v>
      </c>
      <c r="M6" s="2">
        <v>80226</v>
      </c>
      <c r="N6" s="2">
        <v>8480</v>
      </c>
      <c r="O6" s="2">
        <v>78941</v>
      </c>
      <c r="P6" s="2">
        <v>0</v>
      </c>
      <c r="Q6" s="2">
        <v>0</v>
      </c>
      <c r="R6" s="2">
        <v>480</v>
      </c>
      <c r="S6" s="2">
        <v>895</v>
      </c>
      <c r="T6" s="2">
        <v>1000</v>
      </c>
      <c r="U6" s="2">
        <v>2256</v>
      </c>
      <c r="V6" s="2">
        <f aca="true" t="shared" si="0" ref="V6:W16">SUM(B6+D6+F6+H6+J6+L6+N6+P6+R6+T6)</f>
        <v>562031</v>
      </c>
      <c r="W6" s="2">
        <f t="shared" si="0"/>
        <v>1693822</v>
      </c>
    </row>
    <row r="7" spans="1:23" ht="24.75" customHeight="1">
      <c r="A7" s="1" t="s">
        <v>1</v>
      </c>
      <c r="B7" s="24">
        <v>413200</v>
      </c>
      <c r="C7" s="2">
        <v>1259623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12480</v>
      </c>
      <c r="O7" s="2">
        <v>68619</v>
      </c>
      <c r="P7" s="2"/>
      <c r="Q7" s="2"/>
      <c r="R7" s="2"/>
      <c r="S7" s="2"/>
      <c r="T7" s="2"/>
      <c r="U7" s="2"/>
      <c r="V7" s="2">
        <f t="shared" si="0"/>
        <v>425680</v>
      </c>
      <c r="W7" s="2">
        <f t="shared" si="0"/>
        <v>1328242</v>
      </c>
    </row>
    <row r="8" spans="1:23" ht="24.75" customHeight="1">
      <c r="A8" s="1" t="s">
        <v>2</v>
      </c>
      <c r="B8" s="2">
        <v>584400</v>
      </c>
      <c r="C8" s="2">
        <v>1698121</v>
      </c>
      <c r="D8" s="2">
        <v>6480</v>
      </c>
      <c r="E8" s="2">
        <v>10310</v>
      </c>
      <c r="F8" s="2">
        <v>1600</v>
      </c>
      <c r="G8" s="2">
        <v>4656</v>
      </c>
      <c r="H8" s="2">
        <v>1840</v>
      </c>
      <c r="I8" s="2">
        <v>5717</v>
      </c>
      <c r="J8" s="2">
        <v>10862</v>
      </c>
      <c r="K8" s="2">
        <v>48489</v>
      </c>
      <c r="L8" s="2">
        <v>19400</v>
      </c>
      <c r="M8" s="2">
        <v>90466</v>
      </c>
      <c r="N8" s="9">
        <v>29280</v>
      </c>
      <c r="O8" s="9">
        <v>107493</v>
      </c>
      <c r="P8" s="9">
        <v>0</v>
      </c>
      <c r="Q8" s="9">
        <v>0</v>
      </c>
      <c r="R8" s="2">
        <v>520</v>
      </c>
      <c r="S8" s="2">
        <v>979</v>
      </c>
      <c r="T8" s="2">
        <v>320</v>
      </c>
      <c r="U8" s="2">
        <v>559</v>
      </c>
      <c r="V8" s="2">
        <f t="shared" si="0"/>
        <v>654702</v>
      </c>
      <c r="W8" s="2">
        <f t="shared" si="0"/>
        <v>1966790</v>
      </c>
    </row>
    <row r="9" spans="1:23" ht="24.75" customHeight="1">
      <c r="A9" s="1" t="s">
        <v>3</v>
      </c>
      <c r="B9" s="2">
        <v>720000</v>
      </c>
      <c r="C9" s="2">
        <v>1922082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16080</v>
      </c>
      <c r="O9" s="2">
        <v>110341</v>
      </c>
      <c r="P9" s="2"/>
      <c r="Q9" s="2"/>
      <c r="R9" s="2"/>
      <c r="S9" s="2"/>
      <c r="T9" s="2"/>
      <c r="U9" s="2"/>
      <c r="V9" s="2">
        <f t="shared" si="0"/>
        <v>736080</v>
      </c>
      <c r="W9" s="2">
        <f t="shared" si="0"/>
        <v>2032423</v>
      </c>
    </row>
    <row r="10" spans="1:23" ht="24.75" customHeight="1">
      <c r="A10" s="1" t="s">
        <v>4</v>
      </c>
      <c r="B10" s="2">
        <v>872800</v>
      </c>
      <c r="C10" s="2">
        <v>2261276</v>
      </c>
      <c r="D10" s="2">
        <v>8640</v>
      </c>
      <c r="E10" s="2">
        <v>13583</v>
      </c>
      <c r="F10" s="2">
        <v>1360</v>
      </c>
      <c r="G10" s="2">
        <v>3620</v>
      </c>
      <c r="H10" s="2">
        <v>2560</v>
      </c>
      <c r="I10" s="2">
        <v>9129</v>
      </c>
      <c r="J10" s="2">
        <v>0</v>
      </c>
      <c r="K10" s="2">
        <v>0</v>
      </c>
      <c r="L10" s="2">
        <v>18720</v>
      </c>
      <c r="M10" s="2">
        <v>87181</v>
      </c>
      <c r="N10" s="2">
        <v>36000</v>
      </c>
      <c r="O10" s="2">
        <v>123492</v>
      </c>
      <c r="P10" s="2">
        <v>0</v>
      </c>
      <c r="Q10" s="2">
        <v>0</v>
      </c>
      <c r="R10" s="2">
        <v>360</v>
      </c>
      <c r="S10" s="2">
        <v>643</v>
      </c>
      <c r="T10" s="2">
        <v>720</v>
      </c>
      <c r="U10" s="2">
        <v>1447</v>
      </c>
      <c r="V10" s="2">
        <f t="shared" si="0"/>
        <v>941160</v>
      </c>
      <c r="W10" s="2">
        <f t="shared" si="0"/>
        <v>2500371</v>
      </c>
    </row>
    <row r="11" spans="1:23" ht="24.75" customHeight="1">
      <c r="A11" s="1" t="s">
        <v>5</v>
      </c>
      <c r="B11" s="2">
        <v>907600</v>
      </c>
      <c r="C11" s="2">
        <v>2607970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44720</v>
      </c>
      <c r="O11" s="2">
        <v>157377</v>
      </c>
      <c r="P11" s="2"/>
      <c r="Q11" s="2"/>
      <c r="R11" s="2"/>
      <c r="S11" s="2"/>
      <c r="T11" s="2"/>
      <c r="U11" s="2"/>
      <c r="V11" s="2">
        <f t="shared" si="0"/>
        <v>952320</v>
      </c>
      <c r="W11" s="2">
        <f t="shared" si="0"/>
        <v>2765347</v>
      </c>
    </row>
    <row r="12" spans="1:23" ht="24.75" customHeight="1">
      <c r="A12" s="1" t="s">
        <v>6</v>
      </c>
      <c r="B12" s="2">
        <v>707200</v>
      </c>
      <c r="C12" s="2">
        <v>2066756</v>
      </c>
      <c r="D12" s="2">
        <v>6800</v>
      </c>
      <c r="E12" s="2">
        <v>10721</v>
      </c>
      <c r="F12" s="2">
        <v>1120</v>
      </c>
      <c r="G12" s="2">
        <v>3092</v>
      </c>
      <c r="H12" s="2">
        <v>2640</v>
      </c>
      <c r="I12" s="2">
        <v>11371</v>
      </c>
      <c r="J12" s="2">
        <v>0</v>
      </c>
      <c r="K12" s="2">
        <v>0</v>
      </c>
      <c r="L12" s="2">
        <v>29560</v>
      </c>
      <c r="M12" s="2">
        <v>173037</v>
      </c>
      <c r="N12" s="2">
        <v>17120</v>
      </c>
      <c r="O12" s="2">
        <v>128304</v>
      </c>
      <c r="P12" s="2">
        <v>1600</v>
      </c>
      <c r="Q12" s="2">
        <v>2059</v>
      </c>
      <c r="R12" s="2">
        <v>960</v>
      </c>
      <c r="S12" s="2">
        <v>2412</v>
      </c>
      <c r="T12" s="2">
        <v>120</v>
      </c>
      <c r="U12" s="2">
        <v>196</v>
      </c>
      <c r="V12" s="2">
        <f t="shared" si="0"/>
        <v>767120</v>
      </c>
      <c r="W12" s="2">
        <f t="shared" si="0"/>
        <v>2397948</v>
      </c>
    </row>
    <row r="13" spans="1:23" ht="24.75" customHeight="1">
      <c r="A13" s="1" t="s">
        <v>7</v>
      </c>
      <c r="B13" s="2">
        <v>667600</v>
      </c>
      <c r="C13" s="2">
        <v>2020469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3">
        <v>23840</v>
      </c>
      <c r="O13" s="13">
        <v>113419</v>
      </c>
      <c r="P13" s="13"/>
      <c r="Q13" s="13"/>
      <c r="R13" s="2"/>
      <c r="S13" s="2"/>
      <c r="T13" s="2"/>
      <c r="U13" s="2"/>
      <c r="V13" s="2">
        <f t="shared" si="0"/>
        <v>691440</v>
      </c>
      <c r="W13" s="2">
        <f t="shared" si="0"/>
        <v>2133888</v>
      </c>
    </row>
    <row r="14" spans="1:23" ht="24.75" customHeight="1">
      <c r="A14" s="1" t="s">
        <v>8</v>
      </c>
      <c r="B14" s="2">
        <v>834840</v>
      </c>
      <c r="C14" s="2">
        <v>2418508</v>
      </c>
      <c r="D14" s="2">
        <v>6000</v>
      </c>
      <c r="E14" s="2">
        <v>9394</v>
      </c>
      <c r="F14" s="2">
        <v>2880</v>
      </c>
      <c r="G14" s="2">
        <v>12864</v>
      </c>
      <c r="H14" s="2">
        <v>3000</v>
      </c>
      <c r="I14" s="2">
        <v>13587</v>
      </c>
      <c r="J14" s="2">
        <v>0</v>
      </c>
      <c r="K14" s="2">
        <v>0</v>
      </c>
      <c r="L14" s="2">
        <v>35000</v>
      </c>
      <c r="M14" s="2">
        <v>206532</v>
      </c>
      <c r="N14" s="2">
        <v>26400</v>
      </c>
      <c r="O14" s="2">
        <v>121121</v>
      </c>
      <c r="P14" s="2">
        <v>4440</v>
      </c>
      <c r="Q14" s="2">
        <v>22179</v>
      </c>
      <c r="R14" s="2">
        <v>480</v>
      </c>
      <c r="S14" s="2">
        <v>962</v>
      </c>
      <c r="T14" s="2">
        <v>360</v>
      </c>
      <c r="U14" s="2">
        <v>666</v>
      </c>
      <c r="V14" s="2">
        <f t="shared" si="0"/>
        <v>913400</v>
      </c>
      <c r="W14" s="2">
        <f t="shared" si="0"/>
        <v>2805813</v>
      </c>
    </row>
    <row r="15" spans="1:23" ht="24.75" customHeight="1">
      <c r="A15" s="1" t="s">
        <v>9</v>
      </c>
      <c r="B15" s="2">
        <v>795600</v>
      </c>
      <c r="C15" s="2">
        <v>2053431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29840</v>
      </c>
      <c r="O15" s="2">
        <v>113993</v>
      </c>
      <c r="P15" s="2"/>
      <c r="Q15" s="2"/>
      <c r="R15" s="2"/>
      <c r="S15" s="2"/>
      <c r="T15" s="2"/>
      <c r="U15" s="2"/>
      <c r="V15" s="2">
        <f t="shared" si="0"/>
        <v>825440</v>
      </c>
      <c r="W15" s="2">
        <f t="shared" si="0"/>
        <v>2167424</v>
      </c>
    </row>
    <row r="16" spans="1:23" ht="24.75" customHeight="1">
      <c r="A16" s="1" t="s">
        <v>10</v>
      </c>
      <c r="B16" s="2">
        <v>683200</v>
      </c>
      <c r="C16" s="2">
        <v>1770731</v>
      </c>
      <c r="D16" s="2">
        <v>6640</v>
      </c>
      <c r="E16" s="2">
        <v>10498</v>
      </c>
      <c r="F16" s="2">
        <v>6480</v>
      </c>
      <c r="G16" s="2">
        <v>28771</v>
      </c>
      <c r="H16" s="2">
        <v>4040</v>
      </c>
      <c r="I16" s="2">
        <v>16668</v>
      </c>
      <c r="J16" s="2">
        <v>0</v>
      </c>
      <c r="K16" s="2">
        <v>0</v>
      </c>
      <c r="L16" s="2">
        <v>22440</v>
      </c>
      <c r="M16" s="2">
        <v>107394</v>
      </c>
      <c r="N16" s="2">
        <v>23360</v>
      </c>
      <c r="O16" s="2">
        <v>95371</v>
      </c>
      <c r="P16" s="2">
        <v>4760</v>
      </c>
      <c r="Q16" s="2">
        <v>20239</v>
      </c>
      <c r="R16" s="2">
        <v>600</v>
      </c>
      <c r="S16" s="2">
        <v>1157</v>
      </c>
      <c r="T16" s="2">
        <v>80</v>
      </c>
      <c r="U16" s="2">
        <v>130</v>
      </c>
      <c r="V16" s="2">
        <f t="shared" si="0"/>
        <v>751600</v>
      </c>
      <c r="W16" s="2">
        <f t="shared" si="0"/>
        <v>2050959</v>
      </c>
    </row>
    <row r="17" spans="1:23" ht="27" customHeight="1">
      <c r="A17" s="5" t="s">
        <v>23</v>
      </c>
      <c r="B17" s="2">
        <f>SUM(B5:B16)</f>
        <v>8357640</v>
      </c>
      <c r="C17" s="2">
        <f aca="true" t="shared" si="1" ref="C17:U17">SUM(C5:C16)</f>
        <v>23378245</v>
      </c>
      <c r="D17" s="2">
        <f t="shared" si="1"/>
        <v>41920</v>
      </c>
      <c r="E17" s="2">
        <f t="shared" si="1"/>
        <v>68451</v>
      </c>
      <c r="F17" s="2">
        <f t="shared" si="1"/>
        <v>15111</v>
      </c>
      <c r="G17" s="2">
        <f>SUM(G5:G16)</f>
        <v>57973</v>
      </c>
      <c r="H17" s="2">
        <f>SUM(H5:H16)</f>
        <v>16760</v>
      </c>
      <c r="I17" s="2">
        <f>SUM(I5:I16)</f>
        <v>66180</v>
      </c>
      <c r="J17" s="2">
        <f t="shared" si="1"/>
        <v>21542</v>
      </c>
      <c r="K17" s="2">
        <f t="shared" si="1"/>
        <v>96112</v>
      </c>
      <c r="L17" s="2">
        <f t="shared" si="1"/>
        <v>142400</v>
      </c>
      <c r="M17" s="2">
        <f t="shared" si="1"/>
        <v>744836</v>
      </c>
      <c r="N17" s="2">
        <f t="shared" si="1"/>
        <v>276880</v>
      </c>
      <c r="O17" s="2">
        <f t="shared" si="1"/>
        <v>1300654</v>
      </c>
      <c r="P17" s="2">
        <f t="shared" si="1"/>
        <v>10800</v>
      </c>
      <c r="Q17" s="2">
        <f t="shared" si="1"/>
        <v>44477</v>
      </c>
      <c r="R17" s="2">
        <f t="shared" si="1"/>
        <v>3400</v>
      </c>
      <c r="S17" s="2">
        <f t="shared" si="1"/>
        <v>7048</v>
      </c>
      <c r="T17" s="2">
        <f t="shared" si="1"/>
        <v>2600</v>
      </c>
      <c r="U17" s="2">
        <f t="shared" si="1"/>
        <v>5254</v>
      </c>
      <c r="V17" s="2">
        <f>SUM(V5:V16)</f>
        <v>8889053</v>
      </c>
      <c r="W17" s="2">
        <f>SUM(W5:W16)</f>
        <v>25769230</v>
      </c>
    </row>
    <row r="19" spans="13:23" ht="16.5">
      <c r="M19" t="s">
        <v>13</v>
      </c>
      <c r="V19" t="s">
        <v>52</v>
      </c>
      <c r="W19" t="s">
        <v>16</v>
      </c>
    </row>
    <row r="20" spans="22:23" ht="16.5">
      <c r="V20" t="s">
        <v>53</v>
      </c>
      <c r="W20" t="s">
        <v>54</v>
      </c>
    </row>
    <row r="21" ht="16.5">
      <c r="V21" t="s">
        <v>97</v>
      </c>
    </row>
  </sheetData>
  <sheetProtection/>
  <mergeCells count="11">
    <mergeCell ref="R3:S3"/>
    <mergeCell ref="T3:U3"/>
    <mergeCell ref="V3:W3"/>
    <mergeCell ref="A1:W1"/>
    <mergeCell ref="A3:A4"/>
    <mergeCell ref="B3:C3"/>
    <mergeCell ref="D3:I3"/>
    <mergeCell ref="J3:K3"/>
    <mergeCell ref="L3:M3"/>
    <mergeCell ref="N3:O3"/>
    <mergeCell ref="P3:Q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T3" sqref="T3:U3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7" width="12.125" style="0" customWidth="1"/>
    <col min="8" max="8" width="9.125" style="0" customWidth="1"/>
    <col min="9" max="9" width="11.125" style="0" customWidth="1"/>
    <col min="10" max="10" width="9.50390625" style="0" customWidth="1"/>
    <col min="11" max="11" width="11.125" style="0" customWidth="1"/>
    <col min="12" max="12" width="10.00390625" style="0" customWidth="1"/>
    <col min="13" max="19" width="10.125" style="0" customWidth="1"/>
    <col min="20" max="20" width="13.125" style="0" customWidth="1"/>
    <col min="21" max="21" width="12.125" style="0" customWidth="1"/>
  </cols>
  <sheetData>
    <row r="1" spans="1:21" ht="24.75">
      <c r="A1" s="54" t="s">
        <v>147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7"/>
      <c r="U2" s="14" t="s">
        <v>151</v>
      </c>
    </row>
    <row r="3" spans="1:21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6" t="s">
        <v>93</v>
      </c>
      <c r="K3" s="82"/>
      <c r="L3" s="82"/>
      <c r="M3" s="79"/>
      <c r="N3" s="76" t="s">
        <v>132</v>
      </c>
      <c r="O3" s="70"/>
      <c r="P3" s="76" t="s">
        <v>134</v>
      </c>
      <c r="Q3" s="70"/>
      <c r="R3" s="76" t="s">
        <v>135</v>
      </c>
      <c r="S3" s="70"/>
      <c r="T3" s="71" t="s">
        <v>21</v>
      </c>
      <c r="U3" s="72"/>
    </row>
    <row r="4" spans="1:21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3" t="s">
        <v>25</v>
      </c>
      <c r="M4" s="3" t="s">
        <v>26</v>
      </c>
      <c r="N4" s="3" t="s">
        <v>25</v>
      </c>
      <c r="O4" s="3" t="s">
        <v>26</v>
      </c>
      <c r="P4" s="3" t="s">
        <v>25</v>
      </c>
      <c r="Q4" s="3" t="s">
        <v>26</v>
      </c>
      <c r="R4" s="3" t="s">
        <v>25</v>
      </c>
      <c r="S4" s="3" t="s">
        <v>26</v>
      </c>
      <c r="T4" s="5" t="s">
        <v>27</v>
      </c>
      <c r="U4" s="5" t="s">
        <v>28</v>
      </c>
    </row>
    <row r="5" spans="1:21" ht="24.75" customHeight="1">
      <c r="A5" s="1" t="s">
        <v>12</v>
      </c>
      <c r="B5" s="2">
        <v>15237</v>
      </c>
      <c r="C5" s="2">
        <v>194543</v>
      </c>
      <c r="D5" s="2">
        <v>282</v>
      </c>
      <c r="E5" s="2">
        <v>3648</v>
      </c>
      <c r="F5" s="2"/>
      <c r="G5" s="2"/>
      <c r="H5" s="2"/>
      <c r="I5" s="2"/>
      <c r="J5" s="2">
        <v>215</v>
      </c>
      <c r="K5" s="2">
        <v>2961</v>
      </c>
      <c r="L5" s="2">
        <v>642</v>
      </c>
      <c r="M5" s="2">
        <v>8202</v>
      </c>
      <c r="N5" s="2">
        <v>0</v>
      </c>
      <c r="O5" s="2">
        <v>36</v>
      </c>
      <c r="P5" s="2">
        <v>0</v>
      </c>
      <c r="Q5" s="2">
        <v>36</v>
      </c>
      <c r="R5" s="2"/>
      <c r="S5" s="2"/>
      <c r="T5" s="2">
        <f>SUM(B5+D5+F5+H5+J5+L5+N5+P5+R5)</f>
        <v>16376</v>
      </c>
      <c r="U5" s="2">
        <f>SUM(C5+E5+G5+I5+K5+M5+O5+Q5+S5)</f>
        <v>209426</v>
      </c>
    </row>
    <row r="6" spans="1:21" ht="24.75" customHeight="1">
      <c r="A6" s="1" t="s">
        <v>0</v>
      </c>
      <c r="B6" s="2">
        <v>15390</v>
      </c>
      <c r="C6" s="2">
        <v>196478</v>
      </c>
      <c r="D6" s="2">
        <v>376</v>
      </c>
      <c r="E6" s="2">
        <v>4837</v>
      </c>
      <c r="F6" s="2">
        <v>27</v>
      </c>
      <c r="G6" s="2">
        <v>295</v>
      </c>
      <c r="H6" s="2">
        <v>7</v>
      </c>
      <c r="I6" s="2">
        <v>125</v>
      </c>
      <c r="J6" s="2">
        <v>174</v>
      </c>
      <c r="K6" s="2">
        <v>2443</v>
      </c>
      <c r="L6" s="2">
        <v>710</v>
      </c>
      <c r="M6" s="2">
        <v>9062</v>
      </c>
      <c r="N6" s="2">
        <v>0</v>
      </c>
      <c r="O6" s="2">
        <v>36</v>
      </c>
      <c r="P6" s="2">
        <v>0</v>
      </c>
      <c r="Q6" s="2">
        <v>36</v>
      </c>
      <c r="R6" s="2">
        <v>7</v>
      </c>
      <c r="S6" s="2">
        <v>125</v>
      </c>
      <c r="T6" s="2">
        <f aca="true" t="shared" si="0" ref="T6:U16">SUM(B6+D6+F6+H6+J6+L6+N6+P6+R6)</f>
        <v>16691</v>
      </c>
      <c r="U6" s="2">
        <f t="shared" si="0"/>
        <v>213437</v>
      </c>
    </row>
    <row r="7" spans="1:21" ht="24.75" customHeight="1">
      <c r="A7" s="1" t="s">
        <v>1</v>
      </c>
      <c r="B7" s="8">
        <v>14050</v>
      </c>
      <c r="C7" s="8">
        <v>179527</v>
      </c>
      <c r="D7" s="2">
        <v>329</v>
      </c>
      <c r="E7" s="2">
        <v>4243</v>
      </c>
      <c r="F7" s="2"/>
      <c r="G7" s="2"/>
      <c r="H7" s="2"/>
      <c r="I7" s="2"/>
      <c r="J7" s="2">
        <v>121</v>
      </c>
      <c r="K7" s="2">
        <v>1772</v>
      </c>
      <c r="L7" s="2">
        <v>243</v>
      </c>
      <c r="M7" s="2">
        <v>3156</v>
      </c>
      <c r="N7" s="2"/>
      <c r="O7" s="2"/>
      <c r="P7" s="2">
        <v>2</v>
      </c>
      <c r="Q7" s="2">
        <v>51</v>
      </c>
      <c r="R7" s="2"/>
      <c r="S7" s="2"/>
      <c r="T7" s="2">
        <f t="shared" si="0"/>
        <v>14745</v>
      </c>
      <c r="U7" s="2">
        <f t="shared" si="0"/>
        <v>188749</v>
      </c>
    </row>
    <row r="8" spans="1:21" ht="24.75" customHeight="1">
      <c r="A8" s="1" t="s">
        <v>2</v>
      </c>
      <c r="B8" s="2">
        <v>17092</v>
      </c>
      <c r="C8" s="2">
        <v>218009</v>
      </c>
      <c r="D8" s="2">
        <v>400</v>
      </c>
      <c r="E8" s="2">
        <v>5141</v>
      </c>
      <c r="F8" s="2">
        <v>21</v>
      </c>
      <c r="G8" s="2">
        <v>235</v>
      </c>
      <c r="H8" s="2">
        <v>7</v>
      </c>
      <c r="I8" s="2">
        <v>125</v>
      </c>
      <c r="J8" s="2">
        <v>249</v>
      </c>
      <c r="K8" s="2">
        <v>3392</v>
      </c>
      <c r="L8" s="2">
        <v>280</v>
      </c>
      <c r="M8" s="2">
        <v>3623</v>
      </c>
      <c r="N8" s="2">
        <v>0</v>
      </c>
      <c r="O8" s="2">
        <v>36</v>
      </c>
      <c r="P8" s="2">
        <v>0</v>
      </c>
      <c r="Q8" s="2">
        <v>36</v>
      </c>
      <c r="R8" s="2">
        <v>3</v>
      </c>
      <c r="S8" s="2">
        <v>94</v>
      </c>
      <c r="T8" s="2">
        <f t="shared" si="0"/>
        <v>18052</v>
      </c>
      <c r="U8" s="2">
        <f t="shared" si="0"/>
        <v>230691</v>
      </c>
    </row>
    <row r="9" spans="1:21" ht="24.75" customHeight="1">
      <c r="A9" s="1" t="s">
        <v>3</v>
      </c>
      <c r="B9" s="2">
        <v>17618</v>
      </c>
      <c r="C9" s="2">
        <v>224632</v>
      </c>
      <c r="D9" s="2">
        <v>352</v>
      </c>
      <c r="E9" s="2">
        <v>4534</v>
      </c>
      <c r="F9" s="2"/>
      <c r="G9" s="2"/>
      <c r="H9" s="2"/>
      <c r="I9" s="2"/>
      <c r="J9" s="2">
        <v>185</v>
      </c>
      <c r="K9" s="2">
        <v>2582</v>
      </c>
      <c r="L9" s="2">
        <v>391</v>
      </c>
      <c r="M9" s="2">
        <v>5028</v>
      </c>
      <c r="N9" s="2">
        <v>0</v>
      </c>
      <c r="O9" s="2">
        <v>36</v>
      </c>
      <c r="P9" s="2">
        <v>0</v>
      </c>
      <c r="Q9" s="2">
        <v>36</v>
      </c>
      <c r="R9" s="2"/>
      <c r="S9" s="2"/>
      <c r="T9" s="2">
        <f t="shared" si="0"/>
        <v>18546</v>
      </c>
      <c r="U9" s="2">
        <f t="shared" si="0"/>
        <v>236848</v>
      </c>
    </row>
    <row r="10" spans="1:21" ht="24.75" customHeight="1">
      <c r="A10" s="1" t="s">
        <v>4</v>
      </c>
      <c r="B10" s="2">
        <v>18321</v>
      </c>
      <c r="C10" s="2">
        <v>233555</v>
      </c>
      <c r="D10" s="2">
        <v>344</v>
      </c>
      <c r="E10" s="2">
        <v>4433</v>
      </c>
      <c r="F10" s="2">
        <v>24</v>
      </c>
      <c r="G10" s="2">
        <v>265</v>
      </c>
      <c r="H10" s="2">
        <v>11</v>
      </c>
      <c r="I10" s="2">
        <v>156</v>
      </c>
      <c r="J10" s="2">
        <v>215</v>
      </c>
      <c r="K10" s="2">
        <v>2961</v>
      </c>
      <c r="L10" s="2">
        <v>507</v>
      </c>
      <c r="M10" s="2">
        <v>6495</v>
      </c>
      <c r="N10" s="2">
        <v>2</v>
      </c>
      <c r="O10" s="2">
        <v>51</v>
      </c>
      <c r="P10" s="2">
        <v>0</v>
      </c>
      <c r="Q10" s="2">
        <v>36</v>
      </c>
      <c r="R10" s="2">
        <v>5</v>
      </c>
      <c r="S10" s="2">
        <v>110</v>
      </c>
      <c r="T10" s="2">
        <f t="shared" si="0"/>
        <v>19429</v>
      </c>
      <c r="U10" s="2">
        <f t="shared" si="0"/>
        <v>248062</v>
      </c>
    </row>
    <row r="11" spans="1:21" ht="24.75" customHeight="1">
      <c r="A11" s="1" t="s">
        <v>5</v>
      </c>
      <c r="B11" s="2">
        <v>17389</v>
      </c>
      <c r="C11" s="2">
        <v>221765</v>
      </c>
      <c r="D11" s="2">
        <v>359</v>
      </c>
      <c r="E11" s="2">
        <v>4623</v>
      </c>
      <c r="F11" s="2"/>
      <c r="G11" s="2"/>
      <c r="H11" s="2"/>
      <c r="I11" s="2"/>
      <c r="J11" s="2">
        <v>212</v>
      </c>
      <c r="K11" s="2">
        <v>2924</v>
      </c>
      <c r="L11" s="2">
        <v>453</v>
      </c>
      <c r="M11" s="2">
        <v>5812</v>
      </c>
      <c r="N11" s="2">
        <v>2</v>
      </c>
      <c r="O11" s="2">
        <v>51</v>
      </c>
      <c r="P11" s="2">
        <v>0</v>
      </c>
      <c r="Q11" s="2">
        <v>36</v>
      </c>
      <c r="R11" s="2"/>
      <c r="S11" s="2"/>
      <c r="T11" s="2">
        <f t="shared" si="0"/>
        <v>18415</v>
      </c>
      <c r="U11" s="2">
        <f t="shared" si="0"/>
        <v>235211</v>
      </c>
    </row>
    <row r="12" spans="1:21" ht="24.75" customHeight="1">
      <c r="A12" s="1" t="s">
        <v>6</v>
      </c>
      <c r="B12" s="2">
        <v>12967</v>
      </c>
      <c r="C12" s="2">
        <v>165828</v>
      </c>
      <c r="D12" s="2">
        <v>352</v>
      </c>
      <c r="E12" s="2">
        <v>4534</v>
      </c>
      <c r="F12" s="2">
        <v>29</v>
      </c>
      <c r="G12" s="2">
        <v>314</v>
      </c>
      <c r="H12" s="2">
        <v>12</v>
      </c>
      <c r="I12" s="2">
        <v>164</v>
      </c>
      <c r="J12" s="2">
        <v>204</v>
      </c>
      <c r="K12" s="2">
        <v>2822</v>
      </c>
      <c r="L12" s="2">
        <v>416</v>
      </c>
      <c r="M12" s="2">
        <v>5343</v>
      </c>
      <c r="N12" s="2">
        <v>3</v>
      </c>
      <c r="O12" s="2">
        <v>59</v>
      </c>
      <c r="P12" s="2">
        <v>0</v>
      </c>
      <c r="Q12" s="2">
        <v>36</v>
      </c>
      <c r="R12" s="2">
        <v>4</v>
      </c>
      <c r="S12" s="2">
        <v>102</v>
      </c>
      <c r="T12" s="2">
        <f t="shared" si="0"/>
        <v>13987</v>
      </c>
      <c r="U12" s="2">
        <f t="shared" si="0"/>
        <v>179202</v>
      </c>
    </row>
    <row r="13" spans="1:21" ht="24.75" customHeight="1">
      <c r="A13" s="1" t="s">
        <v>7</v>
      </c>
      <c r="B13" s="2">
        <v>12520</v>
      </c>
      <c r="C13" s="2">
        <v>160173</v>
      </c>
      <c r="D13" s="2">
        <v>356</v>
      </c>
      <c r="E13" s="2">
        <v>4584</v>
      </c>
      <c r="F13" s="2"/>
      <c r="G13" s="2"/>
      <c r="H13" s="2"/>
      <c r="I13" s="2"/>
      <c r="J13" s="2">
        <v>158</v>
      </c>
      <c r="K13" s="2">
        <v>2241</v>
      </c>
      <c r="L13" s="2">
        <v>428</v>
      </c>
      <c r="M13" s="2">
        <v>5495</v>
      </c>
      <c r="N13" s="2">
        <v>3</v>
      </c>
      <c r="O13" s="2">
        <v>59</v>
      </c>
      <c r="P13" s="2">
        <v>0</v>
      </c>
      <c r="Q13" s="2">
        <v>36</v>
      </c>
      <c r="R13" s="2"/>
      <c r="S13" s="2"/>
      <c r="T13" s="2">
        <f t="shared" si="0"/>
        <v>13465</v>
      </c>
      <c r="U13" s="2">
        <f t="shared" si="0"/>
        <v>172588</v>
      </c>
    </row>
    <row r="14" spans="1:21" ht="24.75" customHeight="1">
      <c r="A14" s="1" t="s">
        <v>8</v>
      </c>
      <c r="B14" s="2">
        <v>15037</v>
      </c>
      <c r="C14" s="2">
        <v>192013</v>
      </c>
      <c r="D14" s="2">
        <v>237</v>
      </c>
      <c r="E14" s="2">
        <v>3079</v>
      </c>
      <c r="F14" s="2">
        <v>20</v>
      </c>
      <c r="G14" s="2">
        <v>225</v>
      </c>
      <c r="H14" s="2">
        <v>8</v>
      </c>
      <c r="I14" s="2">
        <v>133</v>
      </c>
      <c r="J14" s="2">
        <v>148</v>
      </c>
      <c r="K14" s="2">
        <v>2114</v>
      </c>
      <c r="L14" s="2">
        <v>276</v>
      </c>
      <c r="M14" s="2">
        <v>3572</v>
      </c>
      <c r="N14" s="2">
        <v>31</v>
      </c>
      <c r="O14" s="2">
        <v>323</v>
      </c>
      <c r="P14" s="2">
        <v>0</v>
      </c>
      <c r="Q14" s="2">
        <v>36</v>
      </c>
      <c r="R14" s="2">
        <v>2</v>
      </c>
      <c r="S14" s="2">
        <v>87</v>
      </c>
      <c r="T14" s="2">
        <f t="shared" si="0"/>
        <v>15759</v>
      </c>
      <c r="U14" s="2">
        <f t="shared" si="0"/>
        <v>201582</v>
      </c>
    </row>
    <row r="15" spans="1:21" ht="24.75" customHeight="1">
      <c r="A15" s="1" t="s">
        <v>9</v>
      </c>
      <c r="B15" s="2">
        <v>17571</v>
      </c>
      <c r="C15" s="2">
        <v>224068</v>
      </c>
      <c r="D15" s="2">
        <v>312</v>
      </c>
      <c r="E15" s="2">
        <v>4028</v>
      </c>
      <c r="F15" s="2"/>
      <c r="G15" s="2"/>
      <c r="H15" s="2"/>
      <c r="I15" s="2"/>
      <c r="J15" s="2">
        <v>137</v>
      </c>
      <c r="K15" s="2">
        <v>1976</v>
      </c>
      <c r="L15" s="2">
        <v>603</v>
      </c>
      <c r="M15" s="2">
        <v>7710</v>
      </c>
      <c r="N15" s="2">
        <v>52</v>
      </c>
      <c r="O15" s="2">
        <v>578</v>
      </c>
      <c r="P15" s="2">
        <v>0</v>
      </c>
      <c r="Q15" s="2">
        <v>36</v>
      </c>
      <c r="R15" s="2"/>
      <c r="S15" s="2"/>
      <c r="T15" s="2">
        <f t="shared" si="0"/>
        <v>18675</v>
      </c>
      <c r="U15" s="2">
        <f t="shared" si="0"/>
        <v>238396</v>
      </c>
    </row>
    <row r="16" spans="1:21" ht="24.75" customHeight="1">
      <c r="A16" s="1" t="s">
        <v>10</v>
      </c>
      <c r="B16" s="2">
        <v>18191</v>
      </c>
      <c r="C16" s="2">
        <v>231912</v>
      </c>
      <c r="D16" s="2">
        <v>338</v>
      </c>
      <c r="E16" s="2">
        <v>4356</v>
      </c>
      <c r="F16" s="2">
        <v>36</v>
      </c>
      <c r="G16" s="2">
        <v>384</v>
      </c>
      <c r="H16" s="2">
        <v>13</v>
      </c>
      <c r="I16" s="2">
        <v>172</v>
      </c>
      <c r="J16" s="2">
        <v>160</v>
      </c>
      <c r="K16" s="2">
        <v>2266</v>
      </c>
      <c r="L16" s="2">
        <v>304</v>
      </c>
      <c r="M16" s="2">
        <v>3927</v>
      </c>
      <c r="N16" s="2">
        <v>59</v>
      </c>
      <c r="O16" s="2">
        <v>667</v>
      </c>
      <c r="P16" s="2">
        <v>0</v>
      </c>
      <c r="Q16" s="2">
        <v>36</v>
      </c>
      <c r="R16" s="2">
        <v>6</v>
      </c>
      <c r="S16" s="2">
        <v>118</v>
      </c>
      <c r="T16" s="2">
        <f t="shared" si="0"/>
        <v>19107</v>
      </c>
      <c r="U16" s="2">
        <f t="shared" si="0"/>
        <v>243838</v>
      </c>
    </row>
    <row r="17" spans="1:21" ht="27" customHeight="1">
      <c r="A17" s="5" t="s">
        <v>23</v>
      </c>
      <c r="B17" s="2">
        <f aca="true" t="shared" si="1" ref="B17:U17">SUM(B5:B16)</f>
        <v>191383</v>
      </c>
      <c r="C17" s="2">
        <f t="shared" si="1"/>
        <v>2442503</v>
      </c>
      <c r="D17" s="2">
        <f t="shared" si="1"/>
        <v>4037</v>
      </c>
      <c r="E17" s="2">
        <f t="shared" si="1"/>
        <v>52040</v>
      </c>
      <c r="F17" s="2">
        <f>SUM(F5:F16)</f>
        <v>157</v>
      </c>
      <c r="G17" s="2">
        <f>SUM(G5:G16)</f>
        <v>1718</v>
      </c>
      <c r="H17" s="2">
        <f>SUM(H5:H16)</f>
        <v>58</v>
      </c>
      <c r="I17" s="2">
        <f t="shared" si="1"/>
        <v>875</v>
      </c>
      <c r="J17" s="2">
        <f t="shared" si="1"/>
        <v>2178</v>
      </c>
      <c r="K17" s="2">
        <f t="shared" si="1"/>
        <v>30454</v>
      </c>
      <c r="L17" s="2">
        <f t="shared" si="1"/>
        <v>5253</v>
      </c>
      <c r="M17" s="2">
        <f t="shared" si="1"/>
        <v>67425</v>
      </c>
      <c r="N17" s="2">
        <f t="shared" si="1"/>
        <v>152</v>
      </c>
      <c r="O17" s="2">
        <f t="shared" si="1"/>
        <v>1932</v>
      </c>
      <c r="P17" s="2">
        <f t="shared" si="1"/>
        <v>2</v>
      </c>
      <c r="Q17" s="2">
        <f t="shared" si="1"/>
        <v>447</v>
      </c>
      <c r="R17" s="2">
        <f t="shared" si="1"/>
        <v>27</v>
      </c>
      <c r="S17" s="2">
        <f t="shared" si="1"/>
        <v>636</v>
      </c>
      <c r="T17" s="2">
        <f t="shared" si="1"/>
        <v>203247</v>
      </c>
      <c r="U17" s="2">
        <f t="shared" si="1"/>
        <v>2598030</v>
      </c>
    </row>
  </sheetData>
  <sheetProtection/>
  <mergeCells count="10">
    <mergeCell ref="A1:U1"/>
    <mergeCell ref="A3:A4"/>
    <mergeCell ref="B3:C3"/>
    <mergeCell ref="D3:G3"/>
    <mergeCell ref="H3:I3"/>
    <mergeCell ref="J3:M3"/>
    <mergeCell ref="N3:O3"/>
    <mergeCell ref="P3:Q3"/>
    <mergeCell ref="R3:S3"/>
    <mergeCell ref="T3:U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6">
      <selection activeCell="F17" sqref="F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148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14" t="s">
        <v>150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4500</v>
      </c>
      <c r="C5" s="2">
        <v>102735</v>
      </c>
      <c r="D5" s="12">
        <v>388.13</v>
      </c>
      <c r="E5" s="12">
        <v>10233</v>
      </c>
      <c r="F5" s="2">
        <f>SUM(B5+D5)</f>
        <v>4888.13</v>
      </c>
      <c r="G5" s="2">
        <f>SUM(C5+E5)</f>
        <v>112968</v>
      </c>
    </row>
    <row r="6" spans="1:7" ht="24.75" customHeight="1">
      <c r="A6" s="1" t="s">
        <v>0</v>
      </c>
      <c r="B6" s="2">
        <v>4300</v>
      </c>
      <c r="C6" s="2">
        <v>96019</v>
      </c>
      <c r="D6" s="12">
        <v>221.32</v>
      </c>
      <c r="E6" s="12">
        <v>5788</v>
      </c>
      <c r="F6" s="2">
        <f aca="true" t="shared" si="0" ref="F6:G16">SUM(B6+D6)</f>
        <v>4521.32</v>
      </c>
      <c r="G6" s="2">
        <f t="shared" si="0"/>
        <v>101807</v>
      </c>
    </row>
    <row r="7" spans="1:7" ht="24.75" customHeight="1">
      <c r="A7" s="1" t="s">
        <v>1</v>
      </c>
      <c r="B7" s="2">
        <v>9800</v>
      </c>
      <c r="C7" s="2">
        <v>211414</v>
      </c>
      <c r="D7" s="12">
        <v>335.43</v>
      </c>
      <c r="E7" s="12">
        <v>8613</v>
      </c>
      <c r="F7" s="2">
        <f t="shared" si="0"/>
        <v>10135.43</v>
      </c>
      <c r="G7" s="2">
        <f t="shared" si="0"/>
        <v>220027</v>
      </c>
    </row>
    <row r="8" spans="1:7" ht="24.75" customHeight="1">
      <c r="A8" s="1" t="s">
        <v>2</v>
      </c>
      <c r="B8" s="2">
        <v>5000</v>
      </c>
      <c r="C8" s="2">
        <v>107650</v>
      </c>
      <c r="D8" s="12">
        <v>259</v>
      </c>
      <c r="E8" s="12">
        <v>6622</v>
      </c>
      <c r="F8" s="2">
        <f t="shared" si="0"/>
        <v>5259</v>
      </c>
      <c r="G8" s="2">
        <f t="shared" si="0"/>
        <v>114272</v>
      </c>
    </row>
    <row r="9" spans="1:7" ht="24.75" customHeight="1">
      <c r="A9" s="1" t="s">
        <v>3</v>
      </c>
      <c r="B9" s="2">
        <v>4800</v>
      </c>
      <c r="C9" s="2">
        <v>101904</v>
      </c>
      <c r="D9" s="12">
        <v>337.8</v>
      </c>
      <c r="E9" s="12">
        <v>8430</v>
      </c>
      <c r="F9" s="2">
        <f t="shared" si="0"/>
        <v>5137.8</v>
      </c>
      <c r="G9" s="2">
        <f t="shared" si="0"/>
        <v>110334</v>
      </c>
    </row>
    <row r="10" spans="1:7" ht="24.75" customHeight="1">
      <c r="A10" s="1" t="s">
        <v>4</v>
      </c>
      <c r="B10" s="2">
        <v>4500</v>
      </c>
      <c r="C10" s="2">
        <v>88785</v>
      </c>
      <c r="D10" s="12">
        <v>300.65999999999997</v>
      </c>
      <c r="E10" s="12">
        <v>7343</v>
      </c>
      <c r="F10" s="2">
        <f t="shared" si="0"/>
        <v>4800.66</v>
      </c>
      <c r="G10" s="2">
        <f t="shared" si="0"/>
        <v>96128</v>
      </c>
    </row>
    <row r="11" spans="1:7" ht="24.75" customHeight="1">
      <c r="A11" s="1" t="s">
        <v>5</v>
      </c>
      <c r="B11" s="2">
        <v>0</v>
      </c>
      <c r="C11" s="22">
        <v>0</v>
      </c>
      <c r="D11" s="12">
        <v>193.36</v>
      </c>
      <c r="E11" s="12">
        <v>4681</v>
      </c>
      <c r="F11" s="2">
        <f>SUM(B11+D11)</f>
        <v>193.36</v>
      </c>
      <c r="G11" s="2">
        <f>SUM(C11+E11)</f>
        <v>4681</v>
      </c>
    </row>
    <row r="12" spans="1:7" ht="24.75" customHeight="1">
      <c r="A12" s="1" t="s">
        <v>6</v>
      </c>
      <c r="B12" s="2">
        <v>4000</v>
      </c>
      <c r="C12" s="2">
        <v>84520</v>
      </c>
      <c r="D12" s="12">
        <v>294.42</v>
      </c>
      <c r="E12" s="12">
        <v>7358</v>
      </c>
      <c r="F12" s="2">
        <f>SUM(B12+D12)</f>
        <v>4294.42</v>
      </c>
      <c r="G12" s="2">
        <f>SUM(C12+E12)</f>
        <v>91878</v>
      </c>
    </row>
    <row r="13" spans="1:7" ht="24.75" customHeight="1">
      <c r="A13" s="1" t="s">
        <v>7</v>
      </c>
      <c r="B13" s="2">
        <v>0</v>
      </c>
      <c r="C13" s="2">
        <v>0</v>
      </c>
      <c r="D13" s="12">
        <v>353.61</v>
      </c>
      <c r="E13" s="12">
        <v>9048</v>
      </c>
      <c r="F13" s="2">
        <f t="shared" si="0"/>
        <v>353.61</v>
      </c>
      <c r="G13" s="2">
        <f t="shared" si="0"/>
        <v>9048</v>
      </c>
    </row>
    <row r="14" spans="1:7" ht="24.75" customHeight="1">
      <c r="A14" s="1" t="s">
        <v>8</v>
      </c>
      <c r="B14" s="2">
        <v>4500</v>
      </c>
      <c r="C14" s="2">
        <v>100935</v>
      </c>
      <c r="D14" s="12">
        <v>432.96</v>
      </c>
      <c r="E14" s="12">
        <v>11398</v>
      </c>
      <c r="F14" s="2">
        <f t="shared" si="0"/>
        <v>4932.96</v>
      </c>
      <c r="G14" s="2">
        <f t="shared" si="0"/>
        <v>112333</v>
      </c>
    </row>
    <row r="15" spans="1:7" ht="24.75" customHeight="1">
      <c r="A15" s="1" t="s">
        <v>9</v>
      </c>
      <c r="B15" s="2">
        <v>3500</v>
      </c>
      <c r="C15" s="2">
        <v>81655</v>
      </c>
      <c r="D15" s="12">
        <v>408.53</v>
      </c>
      <c r="E15" s="12">
        <v>11137</v>
      </c>
      <c r="F15" s="2">
        <f t="shared" si="0"/>
        <v>3908.5299999999997</v>
      </c>
      <c r="G15" s="2">
        <f t="shared" si="0"/>
        <v>92792</v>
      </c>
    </row>
    <row r="16" spans="1:7" ht="24.75" customHeight="1">
      <c r="A16" s="1" t="s">
        <v>10</v>
      </c>
      <c r="B16" s="2">
        <v>4000</v>
      </c>
      <c r="C16" s="2">
        <v>94520</v>
      </c>
      <c r="D16" s="12">
        <v>235.7</v>
      </c>
      <c r="E16" s="12">
        <v>6505</v>
      </c>
      <c r="F16" s="2">
        <f t="shared" si="0"/>
        <v>4235.7</v>
      </c>
      <c r="G16" s="2">
        <f t="shared" si="0"/>
        <v>101025</v>
      </c>
    </row>
    <row r="17" spans="1:7" ht="27" customHeight="1">
      <c r="A17" s="5" t="s">
        <v>23</v>
      </c>
      <c r="B17" s="2">
        <f aca="true" t="shared" si="1" ref="B17:G17">SUM(B5:B16)</f>
        <v>48900</v>
      </c>
      <c r="C17" s="2">
        <f t="shared" si="1"/>
        <v>1070137</v>
      </c>
      <c r="D17" s="12">
        <f t="shared" si="1"/>
        <v>3760.92</v>
      </c>
      <c r="E17" s="12">
        <f>SUM(E5:E16)</f>
        <v>97156</v>
      </c>
      <c r="F17" s="2">
        <f t="shared" si="1"/>
        <v>52660.91999999999</v>
      </c>
      <c r="G17" s="2">
        <f t="shared" si="1"/>
        <v>1167293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zoomScale="115" zoomScaleNormal="115" zoomScalePageLayoutView="0" workbookViewId="0" topLeftCell="A1">
      <selection activeCell="I3" sqref="I3:I5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5.5">
      <c r="A1" s="54" t="s">
        <v>145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14" t="s">
        <v>152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80525</v>
      </c>
      <c r="C6" s="2">
        <v>58304</v>
      </c>
      <c r="D6" s="2">
        <v>3669</v>
      </c>
      <c r="E6" s="2">
        <v>142498</v>
      </c>
      <c r="F6" s="2">
        <v>201</v>
      </c>
      <c r="G6" s="2">
        <v>2579</v>
      </c>
      <c r="H6" s="2">
        <v>38000</v>
      </c>
      <c r="I6" s="2">
        <f>SUM(E6+F6+G6+H6)</f>
        <v>183278</v>
      </c>
    </row>
    <row r="7" spans="1:9" ht="24.75" customHeight="1">
      <c r="A7" s="1" t="s">
        <v>0</v>
      </c>
      <c r="B7" s="8">
        <f aca="true" t="shared" si="0" ref="B7:B16">E7-C7-D7</f>
        <v>72122</v>
      </c>
      <c r="C7" s="2">
        <v>58214</v>
      </c>
      <c r="D7" s="2">
        <v>3137</v>
      </c>
      <c r="E7" s="2">
        <v>133473</v>
      </c>
      <c r="F7" s="2">
        <v>201</v>
      </c>
      <c r="G7" s="2">
        <v>2100</v>
      </c>
      <c r="H7" s="2">
        <v>38000</v>
      </c>
      <c r="I7" s="2">
        <f>SUM(E7+F7+G7+H7)</f>
        <v>173774</v>
      </c>
    </row>
    <row r="8" spans="1:9" ht="24.75" customHeight="1">
      <c r="A8" s="1" t="s">
        <v>1</v>
      </c>
      <c r="B8" s="8">
        <f t="shared" si="0"/>
        <v>70167</v>
      </c>
      <c r="C8" s="2">
        <v>58214</v>
      </c>
      <c r="D8" s="2">
        <v>3854</v>
      </c>
      <c r="E8" s="2">
        <v>132235</v>
      </c>
      <c r="F8" s="2">
        <v>201</v>
      </c>
      <c r="G8" s="2">
        <v>2866</v>
      </c>
      <c r="H8" s="2">
        <v>38000</v>
      </c>
      <c r="I8" s="2">
        <f>SUM(E8+F8+G8+H8)</f>
        <v>173302</v>
      </c>
    </row>
    <row r="9" spans="1:9" ht="24.75" customHeight="1">
      <c r="A9" s="1" t="s">
        <v>2</v>
      </c>
      <c r="B9" s="8">
        <f t="shared" si="0"/>
        <v>81860</v>
      </c>
      <c r="C9" s="2">
        <v>58214</v>
      </c>
      <c r="D9" s="2">
        <v>4146</v>
      </c>
      <c r="E9" s="2">
        <v>144220</v>
      </c>
      <c r="F9" s="2">
        <v>201</v>
      </c>
      <c r="G9" s="2">
        <v>3598</v>
      </c>
      <c r="H9" s="2">
        <v>38000</v>
      </c>
      <c r="I9" s="2">
        <f aca="true" t="shared" si="1" ref="I9:I16">SUM(E9+F9+G9+H9)</f>
        <v>186019</v>
      </c>
    </row>
    <row r="10" spans="1:9" ht="24.75" customHeight="1">
      <c r="A10" s="1" t="s">
        <v>3</v>
      </c>
      <c r="B10" s="8">
        <f t="shared" si="0"/>
        <v>75793</v>
      </c>
      <c r="C10" s="2">
        <v>58136</v>
      </c>
      <c r="D10" s="2">
        <v>3530</v>
      </c>
      <c r="E10" s="2">
        <v>137459</v>
      </c>
      <c r="F10" s="2">
        <v>201</v>
      </c>
      <c r="G10" s="2">
        <v>2504</v>
      </c>
      <c r="H10" s="2">
        <v>38000</v>
      </c>
      <c r="I10" s="2">
        <f t="shared" si="1"/>
        <v>178164</v>
      </c>
    </row>
    <row r="11" spans="1:9" ht="24.75" customHeight="1">
      <c r="A11" s="1" t="s">
        <v>4</v>
      </c>
      <c r="B11" s="8">
        <f t="shared" si="0"/>
        <v>84894</v>
      </c>
      <c r="C11" s="2">
        <v>58136</v>
      </c>
      <c r="D11" s="2">
        <v>3882</v>
      </c>
      <c r="E11" s="2">
        <v>146912</v>
      </c>
      <c r="F11" s="2">
        <v>201</v>
      </c>
      <c r="G11" s="2">
        <v>4083</v>
      </c>
      <c r="H11" s="2">
        <v>38000</v>
      </c>
      <c r="I11" s="2">
        <f t="shared" si="1"/>
        <v>189196</v>
      </c>
    </row>
    <row r="12" spans="1:9" ht="24.75" customHeight="1">
      <c r="A12" s="1" t="s">
        <v>5</v>
      </c>
      <c r="B12" s="8">
        <f t="shared" si="0"/>
        <v>80158</v>
      </c>
      <c r="C12" s="2">
        <v>58174</v>
      </c>
      <c r="D12" s="2">
        <v>4314</v>
      </c>
      <c r="E12" s="2">
        <v>142646</v>
      </c>
      <c r="F12" s="2">
        <v>201</v>
      </c>
      <c r="G12" s="2">
        <v>3404</v>
      </c>
      <c r="H12" s="2">
        <v>38000</v>
      </c>
      <c r="I12" s="2">
        <f t="shared" si="1"/>
        <v>184251</v>
      </c>
    </row>
    <row r="13" spans="1:9" ht="24.75" customHeight="1">
      <c r="A13" s="1" t="s">
        <v>6</v>
      </c>
      <c r="B13" s="8">
        <f t="shared" si="0"/>
        <v>76464</v>
      </c>
      <c r="C13" s="2">
        <v>58194</v>
      </c>
      <c r="D13" s="2">
        <v>4204</v>
      </c>
      <c r="E13" s="2">
        <v>138862</v>
      </c>
      <c r="F13" s="2">
        <v>201</v>
      </c>
      <c r="G13" s="2">
        <v>1535</v>
      </c>
      <c r="H13" s="2">
        <v>38000</v>
      </c>
      <c r="I13" s="2">
        <f t="shared" si="1"/>
        <v>178598</v>
      </c>
    </row>
    <row r="14" spans="1:9" ht="24.75" customHeight="1">
      <c r="A14" s="1" t="s">
        <v>7</v>
      </c>
      <c r="B14" s="8">
        <f t="shared" si="0"/>
        <v>80637</v>
      </c>
      <c r="C14" s="2">
        <v>58136</v>
      </c>
      <c r="D14" s="2">
        <v>3696</v>
      </c>
      <c r="E14" s="2">
        <v>142469</v>
      </c>
      <c r="F14" s="2">
        <v>201</v>
      </c>
      <c r="G14" s="2">
        <v>2484</v>
      </c>
      <c r="H14" s="2">
        <v>38000</v>
      </c>
      <c r="I14" s="2">
        <f t="shared" si="1"/>
        <v>183154</v>
      </c>
    </row>
    <row r="15" spans="1:9" ht="24.75" customHeight="1">
      <c r="A15" s="1" t="s">
        <v>8</v>
      </c>
      <c r="B15" s="8">
        <f t="shared" si="0"/>
        <v>84660</v>
      </c>
      <c r="C15" s="2">
        <v>58203</v>
      </c>
      <c r="D15" s="2">
        <v>4558</v>
      </c>
      <c r="E15" s="2">
        <v>147421</v>
      </c>
      <c r="F15" s="2">
        <v>201</v>
      </c>
      <c r="G15" s="2">
        <v>3249</v>
      </c>
      <c r="H15" s="2">
        <v>38000</v>
      </c>
      <c r="I15" s="2">
        <f t="shared" si="1"/>
        <v>188871</v>
      </c>
    </row>
    <row r="16" spans="1:9" ht="24.75" customHeight="1">
      <c r="A16" s="1" t="s">
        <v>9</v>
      </c>
      <c r="B16" s="8">
        <f t="shared" si="0"/>
        <v>77531</v>
      </c>
      <c r="C16" s="2">
        <v>58136</v>
      </c>
      <c r="D16" s="2">
        <v>3533</v>
      </c>
      <c r="E16" s="2">
        <v>139200</v>
      </c>
      <c r="F16" s="2">
        <v>201</v>
      </c>
      <c r="G16" s="2">
        <v>1312</v>
      </c>
      <c r="H16" s="2">
        <v>38000</v>
      </c>
      <c r="I16" s="2">
        <f t="shared" si="1"/>
        <v>178713</v>
      </c>
    </row>
    <row r="17" spans="1:9" ht="24.75" customHeight="1">
      <c r="A17" s="1" t="s">
        <v>10</v>
      </c>
      <c r="B17" s="8">
        <v>80713</v>
      </c>
      <c r="C17" s="2">
        <v>58136</v>
      </c>
      <c r="D17" s="2">
        <v>3543</v>
      </c>
      <c r="E17" s="2">
        <f>SUM(B17:D17)</f>
        <v>142392</v>
      </c>
      <c r="F17" s="2">
        <v>201</v>
      </c>
      <c r="G17" s="2">
        <v>1065</v>
      </c>
      <c r="H17" s="2">
        <v>38000</v>
      </c>
      <c r="I17" s="2">
        <f>SUM(E17+F17+G17+H17)</f>
        <v>181658</v>
      </c>
    </row>
    <row r="18" spans="1:10" ht="27" customHeight="1">
      <c r="A18" s="5" t="s">
        <v>23</v>
      </c>
      <c r="B18" s="2">
        <f aca="true" t="shared" si="2" ref="B18:H18">SUM(B6:B17)</f>
        <v>945524</v>
      </c>
      <c r="C18" s="2">
        <f t="shared" si="2"/>
        <v>698197</v>
      </c>
      <c r="D18" s="2">
        <f t="shared" si="2"/>
        <v>46066</v>
      </c>
      <c r="E18" s="2">
        <f t="shared" si="2"/>
        <v>1689787</v>
      </c>
      <c r="F18" s="2">
        <f t="shared" si="2"/>
        <v>2412</v>
      </c>
      <c r="G18" s="2">
        <f t="shared" si="2"/>
        <v>30779</v>
      </c>
      <c r="H18" s="2">
        <f t="shared" si="2"/>
        <v>456000</v>
      </c>
      <c r="I18" s="21">
        <f>SUM(E18+F18+G18+H18)</f>
        <v>2178978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1"/>
  <sheetViews>
    <sheetView zoomScale="115" zoomScaleNormal="115" zoomScalePageLayoutView="0" workbookViewId="0" topLeftCell="A16">
      <selection activeCell="D19" sqref="D19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5.5">
      <c r="A1" s="54" t="s">
        <v>694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23" t="s">
        <v>691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65868</v>
      </c>
      <c r="C6" s="2">
        <v>62347</v>
      </c>
      <c r="D6" s="2">
        <v>3785</v>
      </c>
      <c r="E6" s="2">
        <v>132000</v>
      </c>
      <c r="F6" s="2">
        <v>236</v>
      </c>
      <c r="G6" s="2">
        <v>36</v>
      </c>
      <c r="H6" s="2">
        <v>37000</v>
      </c>
      <c r="I6" s="2">
        <f aca="true" t="shared" si="0" ref="I6:I18">SUM(E6+F6+G6+H6)</f>
        <v>169272</v>
      </c>
    </row>
    <row r="7" spans="1:9" ht="24.75" customHeight="1">
      <c r="A7" s="1" t="s">
        <v>0</v>
      </c>
      <c r="B7" s="8">
        <f>E7-C7-D7</f>
        <v>62023</v>
      </c>
      <c r="C7" s="2">
        <v>61387</v>
      </c>
      <c r="D7" s="2">
        <v>2781</v>
      </c>
      <c r="E7" s="2">
        <v>126191</v>
      </c>
      <c r="F7" s="2">
        <v>234</v>
      </c>
      <c r="G7" s="2">
        <v>47</v>
      </c>
      <c r="H7" s="2">
        <v>37000</v>
      </c>
      <c r="I7" s="2">
        <f t="shared" si="0"/>
        <v>163472</v>
      </c>
    </row>
    <row r="8" spans="1:9" ht="24.75" customHeight="1">
      <c r="A8" s="1" t="s">
        <v>1</v>
      </c>
      <c r="B8" s="8">
        <f aca="true" t="shared" si="1" ref="B8:B17">E8-C8-D8</f>
        <v>63334</v>
      </c>
      <c r="C8" s="2">
        <v>61331</v>
      </c>
      <c r="D8" s="2">
        <v>3257</v>
      </c>
      <c r="E8" s="2">
        <v>127922</v>
      </c>
      <c r="F8" s="2">
        <v>234</v>
      </c>
      <c r="G8" s="2">
        <v>261</v>
      </c>
      <c r="H8" s="2">
        <v>37000</v>
      </c>
      <c r="I8" s="2">
        <f t="shared" si="0"/>
        <v>165417</v>
      </c>
    </row>
    <row r="9" spans="1:9" ht="24.75" customHeight="1">
      <c r="A9" s="1" t="s">
        <v>2</v>
      </c>
      <c r="B9" s="8">
        <f t="shared" si="1"/>
        <v>68214</v>
      </c>
      <c r="C9" s="2">
        <v>61331</v>
      </c>
      <c r="D9" s="2">
        <v>3406</v>
      </c>
      <c r="E9" s="2">
        <v>132951</v>
      </c>
      <c r="F9" s="2">
        <v>231</v>
      </c>
      <c r="G9" s="2">
        <v>273</v>
      </c>
      <c r="H9" s="2">
        <v>37000</v>
      </c>
      <c r="I9" s="2">
        <f t="shared" si="0"/>
        <v>170455</v>
      </c>
    </row>
    <row r="10" spans="1:9" ht="24.75" customHeight="1">
      <c r="A10" s="1" t="s">
        <v>3</v>
      </c>
      <c r="B10" s="8">
        <f t="shared" si="1"/>
        <v>63081</v>
      </c>
      <c r="C10" s="2">
        <v>61331</v>
      </c>
      <c r="D10" s="2">
        <v>2883</v>
      </c>
      <c r="E10" s="2">
        <v>127295</v>
      </c>
      <c r="F10" s="2">
        <v>236</v>
      </c>
      <c r="G10" s="2">
        <v>47</v>
      </c>
      <c r="H10" s="2">
        <v>37000</v>
      </c>
      <c r="I10" s="2">
        <f t="shared" si="0"/>
        <v>164578</v>
      </c>
    </row>
    <row r="11" spans="1:9" ht="24.75" customHeight="1">
      <c r="A11" s="1" t="s">
        <v>4</v>
      </c>
      <c r="B11" s="8">
        <f t="shared" si="1"/>
        <v>65622</v>
      </c>
      <c r="C11" s="2">
        <v>61331</v>
      </c>
      <c r="D11" s="2">
        <v>4104</v>
      </c>
      <c r="E11" s="2">
        <v>131057</v>
      </c>
      <c r="F11" s="2">
        <v>232</v>
      </c>
      <c r="G11" s="2">
        <v>131</v>
      </c>
      <c r="H11" s="2">
        <v>37000</v>
      </c>
      <c r="I11" s="2">
        <f t="shared" si="0"/>
        <v>168420</v>
      </c>
    </row>
    <row r="12" spans="1:9" ht="24.75" customHeight="1">
      <c r="A12" s="1" t="s">
        <v>5</v>
      </c>
      <c r="B12" s="8">
        <f t="shared" si="1"/>
        <v>67741</v>
      </c>
      <c r="C12" s="2">
        <v>61331</v>
      </c>
      <c r="D12" s="2">
        <v>3656</v>
      </c>
      <c r="E12" s="2">
        <v>132728</v>
      </c>
      <c r="F12" s="2">
        <v>229</v>
      </c>
      <c r="G12" s="2">
        <v>104</v>
      </c>
      <c r="H12" s="2">
        <v>37000</v>
      </c>
      <c r="I12" s="2">
        <f t="shared" si="0"/>
        <v>170061</v>
      </c>
    </row>
    <row r="13" spans="1:9" ht="24.75" customHeight="1">
      <c r="A13" s="1" t="s">
        <v>6</v>
      </c>
      <c r="B13" s="8">
        <f t="shared" si="1"/>
        <v>64775</v>
      </c>
      <c r="C13" s="2">
        <v>61331</v>
      </c>
      <c r="D13" s="2">
        <v>3080</v>
      </c>
      <c r="E13" s="2">
        <v>129186</v>
      </c>
      <c r="F13" s="2">
        <v>229</v>
      </c>
      <c r="G13" s="2">
        <v>180</v>
      </c>
      <c r="H13" s="2">
        <v>37000</v>
      </c>
      <c r="I13" s="2">
        <f t="shared" si="0"/>
        <v>166595</v>
      </c>
    </row>
    <row r="14" spans="1:9" ht="24.75" customHeight="1">
      <c r="A14" s="1" t="s">
        <v>7</v>
      </c>
      <c r="B14" s="8">
        <f t="shared" si="1"/>
        <v>64197</v>
      </c>
      <c r="C14" s="2">
        <v>61331</v>
      </c>
      <c r="D14" s="2">
        <v>4181</v>
      </c>
      <c r="E14" s="2">
        <v>129709</v>
      </c>
      <c r="F14" s="2">
        <v>226</v>
      </c>
      <c r="G14" s="2">
        <v>70</v>
      </c>
      <c r="H14" s="2">
        <v>37000</v>
      </c>
      <c r="I14" s="2">
        <f t="shared" si="0"/>
        <v>167005</v>
      </c>
    </row>
    <row r="15" spans="1:9" ht="24.75" customHeight="1">
      <c r="A15" s="1" t="s">
        <v>8</v>
      </c>
      <c r="B15" s="8">
        <f t="shared" si="1"/>
        <v>67262</v>
      </c>
      <c r="C15" s="2">
        <v>61331</v>
      </c>
      <c r="D15" s="2">
        <v>4211</v>
      </c>
      <c r="E15" s="2">
        <v>132804</v>
      </c>
      <c r="F15" s="2">
        <v>229</v>
      </c>
      <c r="G15" s="2">
        <v>70</v>
      </c>
      <c r="H15" s="2">
        <v>37000</v>
      </c>
      <c r="I15" s="2">
        <f t="shared" si="0"/>
        <v>170103</v>
      </c>
    </row>
    <row r="16" spans="1:9" ht="24.75" customHeight="1">
      <c r="A16" s="1" t="s">
        <v>9</v>
      </c>
      <c r="B16" s="8">
        <f t="shared" si="1"/>
        <v>65837</v>
      </c>
      <c r="C16" s="2">
        <v>61303</v>
      </c>
      <c r="D16" s="2">
        <v>3302</v>
      </c>
      <c r="E16" s="2">
        <v>130442</v>
      </c>
      <c r="F16" s="2">
        <v>229</v>
      </c>
      <c r="G16" s="2">
        <v>278</v>
      </c>
      <c r="H16" s="2">
        <v>37000</v>
      </c>
      <c r="I16" s="2">
        <f t="shared" si="0"/>
        <v>167949</v>
      </c>
    </row>
    <row r="17" spans="1:9" ht="24.75" customHeight="1">
      <c r="A17" s="1" t="s">
        <v>10</v>
      </c>
      <c r="B17" s="8">
        <f t="shared" si="1"/>
        <v>63293</v>
      </c>
      <c r="C17" s="2">
        <v>61331</v>
      </c>
      <c r="D17" s="2">
        <v>3567</v>
      </c>
      <c r="E17" s="2">
        <v>128191</v>
      </c>
      <c r="F17" s="2">
        <v>232</v>
      </c>
      <c r="G17" s="2">
        <v>270</v>
      </c>
      <c r="H17" s="2">
        <v>37000</v>
      </c>
      <c r="I17" s="2">
        <f t="shared" si="0"/>
        <v>165693</v>
      </c>
    </row>
    <row r="18" spans="1:10" ht="27" customHeight="1">
      <c r="A18" s="5" t="s">
        <v>23</v>
      </c>
      <c r="B18" s="2">
        <f aca="true" t="shared" si="2" ref="B18:H18">SUM(B6:B17)</f>
        <v>781247</v>
      </c>
      <c r="C18" s="2">
        <f t="shared" si="2"/>
        <v>737016</v>
      </c>
      <c r="D18" s="36">
        <f t="shared" si="2"/>
        <v>42213</v>
      </c>
      <c r="E18" s="2">
        <f t="shared" si="2"/>
        <v>1560476</v>
      </c>
      <c r="F18" s="2">
        <f t="shared" si="2"/>
        <v>2777</v>
      </c>
      <c r="G18" s="2">
        <f t="shared" si="2"/>
        <v>1767</v>
      </c>
      <c r="H18" s="2">
        <f t="shared" si="2"/>
        <v>444000</v>
      </c>
      <c r="I18" s="21">
        <f t="shared" si="0"/>
        <v>2009020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21"/>
  <sheetViews>
    <sheetView zoomScale="85" zoomScaleNormal="85" zoomScalePageLayoutView="0" workbookViewId="0" topLeftCell="A1">
      <selection activeCell="N24" sqref="N24"/>
    </sheetView>
  </sheetViews>
  <sheetFormatPr defaultColWidth="9.00390625" defaultRowHeight="16.5"/>
  <cols>
    <col min="1" max="1" width="7.50390625" style="0" bestFit="1" customWidth="1"/>
    <col min="2" max="2" width="11.375" style="0" bestFit="1" customWidth="1"/>
    <col min="3" max="3" width="11.125" style="0" bestFit="1" customWidth="1"/>
    <col min="4" max="4" width="11.375" style="0" bestFit="1" customWidth="1"/>
    <col min="5" max="5" width="10.875" style="0" bestFit="1" customWidth="1"/>
    <col min="6" max="6" width="11.375" style="0" bestFit="1" customWidth="1"/>
    <col min="7" max="7" width="10.875" style="0" bestFit="1" customWidth="1"/>
    <col min="8" max="8" width="11.375" style="0" bestFit="1" customWidth="1"/>
    <col min="9" max="9" width="10.875" style="0" bestFit="1" customWidth="1"/>
    <col min="10" max="10" width="11.375" style="0" bestFit="1" customWidth="1"/>
    <col min="11" max="11" width="10.875" style="0" bestFit="1" customWidth="1"/>
    <col min="12" max="12" width="11.375" style="0" bestFit="1" customWidth="1"/>
    <col min="13" max="13" width="10.875" style="0" bestFit="1" customWidth="1"/>
    <col min="14" max="14" width="11.375" style="0" bestFit="1" customWidth="1"/>
    <col min="15" max="15" width="10.875" style="0" bestFit="1" customWidth="1"/>
    <col min="16" max="16" width="11.375" style="0" bestFit="1" customWidth="1"/>
    <col min="17" max="17" width="10.875" style="0" bestFit="1" customWidth="1"/>
    <col min="18" max="18" width="11.375" style="0" bestFit="1" customWidth="1"/>
    <col min="19" max="19" width="10.875" style="0" bestFit="1" customWidth="1"/>
    <col min="20" max="20" width="11.375" style="0" bestFit="1" customWidth="1"/>
    <col min="21" max="21" width="10.875" style="0" bestFit="1" customWidth="1"/>
    <col min="22" max="22" width="22.875" style="0" bestFit="1" customWidth="1"/>
    <col min="23" max="23" width="20.50390625" style="0" bestFit="1" customWidth="1"/>
  </cols>
  <sheetData>
    <row r="1" spans="1:23" ht="24.75">
      <c r="A1" s="54" t="s">
        <v>140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7"/>
      <c r="S2" s="7"/>
      <c r="T2" s="7"/>
      <c r="U2" s="7"/>
      <c r="W2" s="14" t="s">
        <v>146</v>
      </c>
    </row>
    <row r="3" spans="1:23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60"/>
      <c r="J3" s="67" t="s">
        <v>17</v>
      </c>
      <c r="K3" s="67"/>
      <c r="L3" s="69" t="s">
        <v>91</v>
      </c>
      <c r="M3" s="81"/>
      <c r="N3" s="69" t="s">
        <v>92</v>
      </c>
      <c r="O3" s="81"/>
      <c r="P3" s="69" t="s">
        <v>132</v>
      </c>
      <c r="Q3" s="70"/>
      <c r="R3" s="69" t="s">
        <v>133</v>
      </c>
      <c r="S3" s="70"/>
      <c r="T3" s="58" t="s">
        <v>134</v>
      </c>
      <c r="U3" s="59"/>
      <c r="V3" s="71" t="s">
        <v>21</v>
      </c>
      <c r="W3" s="72"/>
    </row>
    <row r="4" spans="1:23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3" t="s">
        <v>18</v>
      </c>
      <c r="M4" s="3" t="s">
        <v>19</v>
      </c>
      <c r="N4" s="3" t="s">
        <v>18</v>
      </c>
      <c r="O4" s="3" t="s">
        <v>19</v>
      </c>
      <c r="P4" s="3" t="s">
        <v>18</v>
      </c>
      <c r="Q4" s="3" t="s">
        <v>19</v>
      </c>
      <c r="R4" s="3" t="s">
        <v>18</v>
      </c>
      <c r="S4" s="3" t="s">
        <v>19</v>
      </c>
      <c r="T4" s="3" t="s">
        <v>18</v>
      </c>
      <c r="U4" s="3" t="s">
        <v>19</v>
      </c>
      <c r="V4" s="5" t="s">
        <v>15</v>
      </c>
      <c r="W4" s="5" t="s">
        <v>11</v>
      </c>
    </row>
    <row r="5" spans="1:23" ht="24.75" customHeight="1">
      <c r="A5" s="1" t="s">
        <v>12</v>
      </c>
      <c r="B5" s="2">
        <v>581600</v>
      </c>
      <c r="C5" s="2">
        <v>1944659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29120</v>
      </c>
      <c r="O5" s="2">
        <v>115976</v>
      </c>
      <c r="P5" s="2"/>
      <c r="Q5" s="2"/>
      <c r="R5" s="2"/>
      <c r="S5" s="2"/>
      <c r="T5" s="2"/>
      <c r="U5" s="2"/>
      <c r="V5" s="2">
        <f>SUM(B5+D5+F5+H5+J5+L5+N5+P5+R5+T5)</f>
        <v>610720</v>
      </c>
      <c r="W5" s="2">
        <f>SUM(C5+E5+G5+I5+K5+M5+O5+Q5+S5+U5)</f>
        <v>2060635</v>
      </c>
    </row>
    <row r="6" spans="1:23" ht="24.75" customHeight="1">
      <c r="A6" s="1" t="s">
        <v>0</v>
      </c>
      <c r="B6" s="2">
        <v>464400</v>
      </c>
      <c r="C6" s="2">
        <v>1552904</v>
      </c>
      <c r="D6" s="2">
        <v>6640</v>
      </c>
      <c r="E6" s="2">
        <v>31061</v>
      </c>
      <c r="F6" s="2">
        <v>2317</v>
      </c>
      <c r="G6" s="2">
        <v>8757</v>
      </c>
      <c r="H6" s="2">
        <v>1520</v>
      </c>
      <c r="I6" s="2">
        <v>4755</v>
      </c>
      <c r="J6" s="2">
        <v>10280</v>
      </c>
      <c r="K6" s="2">
        <v>49354</v>
      </c>
      <c r="L6" s="2">
        <v>16640</v>
      </c>
      <c r="M6" s="2">
        <v>84382</v>
      </c>
      <c r="N6" s="2">
        <v>18080</v>
      </c>
      <c r="O6" s="2">
        <v>90713</v>
      </c>
      <c r="P6" s="2">
        <v>4200</v>
      </c>
      <c r="Q6" s="2">
        <v>18699</v>
      </c>
      <c r="R6" s="2">
        <v>200</v>
      </c>
      <c r="S6" s="2">
        <v>362</v>
      </c>
      <c r="T6" s="2">
        <v>480</v>
      </c>
      <c r="U6" s="2">
        <v>994</v>
      </c>
      <c r="V6" s="2">
        <f aca="true" t="shared" si="0" ref="V6:W16">SUM(B6+D6+F6+H6+J6+L6+N6+P6+R6+T6)</f>
        <v>524757</v>
      </c>
      <c r="W6" s="2">
        <f t="shared" si="0"/>
        <v>1841981</v>
      </c>
    </row>
    <row r="7" spans="1:23" ht="24.75" customHeight="1">
      <c r="A7" s="1" t="s">
        <v>1</v>
      </c>
      <c r="B7" s="2">
        <v>344000</v>
      </c>
      <c r="C7" s="2">
        <v>1225846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17680</v>
      </c>
      <c r="O7" s="2">
        <v>89393</v>
      </c>
      <c r="P7" s="2"/>
      <c r="Q7" s="2"/>
      <c r="R7" s="2"/>
      <c r="S7" s="2"/>
      <c r="T7" s="2"/>
      <c r="U7" s="2"/>
      <c r="V7" s="2">
        <f t="shared" si="0"/>
        <v>361680</v>
      </c>
      <c r="W7" s="2">
        <f t="shared" si="0"/>
        <v>1315239</v>
      </c>
    </row>
    <row r="8" spans="1:23" ht="24.75" customHeight="1">
      <c r="A8" s="1" t="s">
        <v>2</v>
      </c>
      <c r="B8" s="2">
        <v>545600</v>
      </c>
      <c r="C8" s="2">
        <v>1826615</v>
      </c>
      <c r="D8" s="2">
        <v>8320</v>
      </c>
      <c r="E8" s="2">
        <v>40028</v>
      </c>
      <c r="F8" s="2">
        <v>1874</v>
      </c>
      <c r="G8" s="2">
        <v>6472</v>
      </c>
      <c r="H8" s="2">
        <v>1400</v>
      </c>
      <c r="I8" s="2">
        <v>4173</v>
      </c>
      <c r="J8" s="2">
        <v>10360</v>
      </c>
      <c r="K8" s="2">
        <v>49687</v>
      </c>
      <c r="L8" s="2">
        <v>16160</v>
      </c>
      <c r="M8" s="2">
        <v>81848</v>
      </c>
      <c r="N8" s="9">
        <v>3640</v>
      </c>
      <c r="O8" s="9">
        <v>15742</v>
      </c>
      <c r="P8" s="9">
        <v>3640</v>
      </c>
      <c r="Q8" s="9">
        <v>15742</v>
      </c>
      <c r="R8" s="2">
        <v>120</v>
      </c>
      <c r="S8" s="2">
        <v>217</v>
      </c>
      <c r="T8" s="2">
        <v>40</v>
      </c>
      <c r="U8" s="2">
        <v>72</v>
      </c>
      <c r="V8" s="2">
        <f t="shared" si="0"/>
        <v>591154</v>
      </c>
      <c r="W8" s="2">
        <f t="shared" si="0"/>
        <v>2040596</v>
      </c>
    </row>
    <row r="9" spans="1:23" ht="24.75" customHeight="1">
      <c r="A9" s="1" t="s">
        <v>3</v>
      </c>
      <c r="B9" s="2">
        <v>705600</v>
      </c>
      <c r="C9" s="2">
        <v>1953693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22160</v>
      </c>
      <c r="O9" s="2">
        <v>95645</v>
      </c>
      <c r="P9" s="2"/>
      <c r="Q9" s="2"/>
      <c r="R9" s="2"/>
      <c r="S9" s="2"/>
      <c r="T9" s="2"/>
      <c r="U9" s="2"/>
      <c r="V9" s="2">
        <f t="shared" si="0"/>
        <v>727760</v>
      </c>
      <c r="W9" s="2">
        <f t="shared" si="0"/>
        <v>2049338</v>
      </c>
    </row>
    <row r="10" spans="1:23" ht="24.75" customHeight="1">
      <c r="A10" s="1" t="s">
        <v>4</v>
      </c>
      <c r="B10" s="2">
        <v>932000</v>
      </c>
      <c r="C10" s="2">
        <v>2476486</v>
      </c>
      <c r="D10" s="2">
        <v>9040</v>
      </c>
      <c r="E10" s="2">
        <v>40236</v>
      </c>
      <c r="F10" s="2">
        <v>1364</v>
      </c>
      <c r="G10" s="2">
        <v>3691</v>
      </c>
      <c r="H10" s="2">
        <v>2000</v>
      </c>
      <c r="I10" s="2">
        <v>6518</v>
      </c>
      <c r="J10" s="2">
        <v>10880</v>
      </c>
      <c r="K10" s="2">
        <v>48480</v>
      </c>
      <c r="L10" s="2">
        <v>20280</v>
      </c>
      <c r="M10" s="2">
        <v>95844</v>
      </c>
      <c r="N10" s="2">
        <v>24800</v>
      </c>
      <c r="O10" s="2">
        <v>101968</v>
      </c>
      <c r="P10" s="2">
        <v>5560</v>
      </c>
      <c r="Q10" s="2">
        <v>23942</v>
      </c>
      <c r="R10" s="2">
        <v>320</v>
      </c>
      <c r="S10" s="2">
        <v>568</v>
      </c>
      <c r="T10" s="2">
        <v>840</v>
      </c>
      <c r="U10" s="2">
        <v>1821</v>
      </c>
      <c r="V10" s="2">
        <f t="shared" si="0"/>
        <v>1007084</v>
      </c>
      <c r="W10" s="2">
        <f t="shared" si="0"/>
        <v>2799554</v>
      </c>
    </row>
    <row r="11" spans="1:23" ht="24.75" customHeight="1">
      <c r="A11" s="1" t="s">
        <v>5</v>
      </c>
      <c r="B11" s="2">
        <v>974400</v>
      </c>
      <c r="C11" s="2">
        <v>2934339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37840</v>
      </c>
      <c r="O11" s="2">
        <v>143735</v>
      </c>
      <c r="P11" s="2"/>
      <c r="Q11" s="2"/>
      <c r="R11" s="2"/>
      <c r="S11" s="2"/>
      <c r="T11" s="2"/>
      <c r="U11" s="2"/>
      <c r="V11" s="2">
        <f t="shared" si="0"/>
        <v>1012240</v>
      </c>
      <c r="W11" s="2">
        <f t="shared" si="0"/>
        <v>3078074</v>
      </c>
    </row>
    <row r="12" spans="1:23" ht="24.75" customHeight="1">
      <c r="A12" s="1" t="s">
        <v>6</v>
      </c>
      <c r="B12" s="2">
        <v>700000</v>
      </c>
      <c r="C12" s="2">
        <v>2060966</v>
      </c>
      <c r="D12" s="2">
        <v>10080</v>
      </c>
      <c r="E12" s="2">
        <v>55103</v>
      </c>
      <c r="F12" s="2">
        <v>1162</v>
      </c>
      <c r="G12" s="2">
        <v>3282</v>
      </c>
      <c r="H12" s="2">
        <v>2560</v>
      </c>
      <c r="I12" s="2">
        <v>10892</v>
      </c>
      <c r="J12" s="2">
        <v>10320</v>
      </c>
      <c r="K12" s="2">
        <v>56462</v>
      </c>
      <c r="L12" s="2">
        <v>28240</v>
      </c>
      <c r="M12" s="2">
        <v>165112</v>
      </c>
      <c r="N12" s="2">
        <v>20560</v>
      </c>
      <c r="O12" s="2">
        <v>108789</v>
      </c>
      <c r="P12" s="2">
        <v>7200</v>
      </c>
      <c r="Q12" s="2">
        <v>38654</v>
      </c>
      <c r="R12" s="2">
        <v>560</v>
      </c>
      <c r="S12" s="2">
        <v>1143</v>
      </c>
      <c r="T12" s="2">
        <v>400</v>
      </c>
      <c r="U12" s="2">
        <v>767</v>
      </c>
      <c r="V12" s="2">
        <f t="shared" si="0"/>
        <v>781082</v>
      </c>
      <c r="W12" s="2">
        <f t="shared" si="0"/>
        <v>2501170</v>
      </c>
    </row>
    <row r="13" spans="1:23" ht="24.75" customHeight="1">
      <c r="A13" s="1" t="s">
        <v>7</v>
      </c>
      <c r="B13" s="2">
        <v>653600</v>
      </c>
      <c r="C13" s="2">
        <v>2018788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3">
        <v>22000</v>
      </c>
      <c r="O13" s="13">
        <v>112759</v>
      </c>
      <c r="P13" s="13"/>
      <c r="Q13" s="13"/>
      <c r="R13" s="2"/>
      <c r="S13" s="2"/>
      <c r="T13" s="2"/>
      <c r="U13" s="2"/>
      <c r="V13" s="2">
        <f t="shared" si="0"/>
        <v>675600</v>
      </c>
      <c r="W13" s="2">
        <f t="shared" si="0"/>
        <v>2131547</v>
      </c>
    </row>
    <row r="14" spans="1:23" ht="24.75" customHeight="1">
      <c r="A14" s="1" t="s">
        <v>8</v>
      </c>
      <c r="B14" s="2">
        <v>707600</v>
      </c>
      <c r="C14" s="2">
        <v>2189912</v>
      </c>
      <c r="D14" s="2">
        <v>8560</v>
      </c>
      <c r="E14" s="2">
        <v>47322</v>
      </c>
      <c r="F14" s="2">
        <v>1000</v>
      </c>
      <c r="G14" s="2">
        <v>2588</v>
      </c>
      <c r="H14" s="2">
        <v>1760</v>
      </c>
      <c r="I14" s="2">
        <v>6383</v>
      </c>
      <c r="J14" s="2">
        <v>9720</v>
      </c>
      <c r="K14" s="2">
        <v>54182</v>
      </c>
      <c r="L14" s="2">
        <v>31000</v>
      </c>
      <c r="M14" s="2">
        <v>185454</v>
      </c>
      <c r="N14" s="2">
        <v>10240</v>
      </c>
      <c r="O14" s="2">
        <v>105841</v>
      </c>
      <c r="P14" s="2">
        <v>4440</v>
      </c>
      <c r="Q14" s="2">
        <v>22376</v>
      </c>
      <c r="R14" s="2">
        <v>480</v>
      </c>
      <c r="S14" s="2">
        <v>962</v>
      </c>
      <c r="T14" s="2">
        <v>40</v>
      </c>
      <c r="U14" s="2">
        <v>65</v>
      </c>
      <c r="V14" s="2">
        <f t="shared" si="0"/>
        <v>774840</v>
      </c>
      <c r="W14" s="2">
        <f t="shared" si="0"/>
        <v>2615085</v>
      </c>
    </row>
    <row r="15" spans="1:23" ht="24.75" customHeight="1">
      <c r="A15" s="1" t="s">
        <v>9</v>
      </c>
      <c r="B15" s="2">
        <v>946800</v>
      </c>
      <c r="C15" s="2">
        <v>2468998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26000</v>
      </c>
      <c r="O15" s="2">
        <v>107361</v>
      </c>
      <c r="P15" s="2"/>
      <c r="Q15" s="2"/>
      <c r="R15" s="2"/>
      <c r="S15" s="2"/>
      <c r="T15" s="2"/>
      <c r="U15" s="2"/>
      <c r="V15" s="2">
        <f t="shared" si="0"/>
        <v>972800</v>
      </c>
      <c r="W15" s="2">
        <f t="shared" si="0"/>
        <v>2576359</v>
      </c>
    </row>
    <row r="16" spans="1:23" ht="24.75" customHeight="1">
      <c r="A16" s="1" t="s">
        <v>10</v>
      </c>
      <c r="B16" s="2">
        <v>694400</v>
      </c>
      <c r="C16" s="2">
        <v>2072756</v>
      </c>
      <c r="D16" s="2">
        <v>9840</v>
      </c>
      <c r="E16" s="2">
        <v>45059</v>
      </c>
      <c r="F16" s="2">
        <v>1508</v>
      </c>
      <c r="G16" s="2">
        <v>4347</v>
      </c>
      <c r="H16" s="2">
        <v>3040</v>
      </c>
      <c r="I16" s="2">
        <v>11779</v>
      </c>
      <c r="J16" s="2">
        <v>10760</v>
      </c>
      <c r="K16" s="2">
        <v>49586</v>
      </c>
      <c r="L16" s="2">
        <v>25360</v>
      </c>
      <c r="M16" s="2">
        <v>121763</v>
      </c>
      <c r="N16" s="2">
        <v>12880</v>
      </c>
      <c r="O16" s="2">
        <v>99236</v>
      </c>
      <c r="P16" s="2">
        <v>0</v>
      </c>
      <c r="Q16" s="2">
        <v>0</v>
      </c>
      <c r="R16" s="2">
        <v>760</v>
      </c>
      <c r="S16" s="2">
        <v>1585</v>
      </c>
      <c r="T16" s="2">
        <v>440</v>
      </c>
      <c r="U16" s="2">
        <v>818</v>
      </c>
      <c r="V16" s="2">
        <f t="shared" si="0"/>
        <v>758988</v>
      </c>
      <c r="W16" s="2">
        <f t="shared" si="0"/>
        <v>2406929</v>
      </c>
    </row>
    <row r="17" spans="1:23" ht="27" customHeight="1">
      <c r="A17" s="5" t="s">
        <v>23</v>
      </c>
      <c r="B17" s="2">
        <f>SUM(B5:B16)</f>
        <v>8250000</v>
      </c>
      <c r="C17" s="2">
        <f aca="true" t="shared" si="1" ref="C17:U17">SUM(C5:C16)</f>
        <v>24725962</v>
      </c>
      <c r="D17" s="2">
        <f t="shared" si="1"/>
        <v>52480</v>
      </c>
      <c r="E17" s="2">
        <f t="shared" si="1"/>
        <v>258809</v>
      </c>
      <c r="F17" s="2">
        <f t="shared" si="1"/>
        <v>9225</v>
      </c>
      <c r="G17" s="2">
        <f>SUM(G5:G16)</f>
        <v>29137</v>
      </c>
      <c r="H17" s="2">
        <f>SUM(H5:H16)</f>
        <v>12280</v>
      </c>
      <c r="I17" s="2">
        <f>SUM(I5:I16)</f>
        <v>44500</v>
      </c>
      <c r="J17" s="2">
        <f t="shared" si="1"/>
        <v>62320</v>
      </c>
      <c r="K17" s="2">
        <f t="shared" si="1"/>
        <v>307751</v>
      </c>
      <c r="L17" s="2">
        <f t="shared" si="1"/>
        <v>137680</v>
      </c>
      <c r="M17" s="2">
        <f t="shared" si="1"/>
        <v>734403</v>
      </c>
      <c r="N17" s="2">
        <f t="shared" si="1"/>
        <v>245000</v>
      </c>
      <c r="O17" s="2">
        <f t="shared" si="1"/>
        <v>1187158</v>
      </c>
      <c r="P17" s="2">
        <f t="shared" si="1"/>
        <v>25040</v>
      </c>
      <c r="Q17" s="2">
        <f t="shared" si="1"/>
        <v>119413</v>
      </c>
      <c r="R17" s="2">
        <f t="shared" si="1"/>
        <v>2440</v>
      </c>
      <c r="S17" s="2">
        <f t="shared" si="1"/>
        <v>4837</v>
      </c>
      <c r="T17" s="2">
        <f t="shared" si="1"/>
        <v>2240</v>
      </c>
      <c r="U17" s="2">
        <f t="shared" si="1"/>
        <v>4537</v>
      </c>
      <c r="V17" s="2">
        <f>SUM(V5:V16)</f>
        <v>8798705</v>
      </c>
      <c r="W17" s="2">
        <f>SUM(W5:W16)</f>
        <v>27416507</v>
      </c>
    </row>
    <row r="19" spans="13:23" ht="16.5">
      <c r="M19" t="s">
        <v>13</v>
      </c>
      <c r="V19" t="s">
        <v>52</v>
      </c>
      <c r="W19" t="s">
        <v>16</v>
      </c>
    </row>
    <row r="20" spans="22:23" ht="16.5">
      <c r="V20" t="s">
        <v>53</v>
      </c>
      <c r="W20" t="s">
        <v>54</v>
      </c>
    </row>
    <row r="21" ht="16.5">
      <c r="V21" t="s">
        <v>97</v>
      </c>
    </row>
  </sheetData>
  <sheetProtection/>
  <mergeCells count="11">
    <mergeCell ref="V3:W3"/>
    <mergeCell ref="A1:W1"/>
    <mergeCell ref="A3:A4"/>
    <mergeCell ref="B3:C3"/>
    <mergeCell ref="D3:I3"/>
    <mergeCell ref="J3:K3"/>
    <mergeCell ref="L3:M3"/>
    <mergeCell ref="N3:O3"/>
    <mergeCell ref="P3:Q3"/>
    <mergeCell ref="R3:S3"/>
    <mergeCell ref="T3:U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S17" sqref="S17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7" width="12.125" style="0" customWidth="1"/>
    <col min="8" max="8" width="9.125" style="0" customWidth="1"/>
    <col min="9" max="9" width="11.125" style="0" customWidth="1"/>
    <col min="10" max="10" width="9.50390625" style="0" customWidth="1"/>
    <col min="11" max="11" width="11.125" style="0" customWidth="1"/>
    <col min="12" max="12" width="10.00390625" style="0" customWidth="1"/>
    <col min="13" max="19" width="10.125" style="0" customWidth="1"/>
    <col min="20" max="20" width="13.125" style="0" customWidth="1"/>
    <col min="21" max="21" width="12.125" style="0" customWidth="1"/>
  </cols>
  <sheetData>
    <row r="1" spans="1:21" ht="24.75">
      <c r="A1" s="54" t="s">
        <v>141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7"/>
      <c r="U2" s="14" t="s">
        <v>146</v>
      </c>
    </row>
    <row r="3" spans="1:21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6" t="s">
        <v>93</v>
      </c>
      <c r="K3" s="82"/>
      <c r="L3" s="82"/>
      <c r="M3" s="79"/>
      <c r="N3" s="76" t="s">
        <v>132</v>
      </c>
      <c r="O3" s="70"/>
      <c r="P3" s="76" t="s">
        <v>134</v>
      </c>
      <c r="Q3" s="70"/>
      <c r="R3" s="76" t="s">
        <v>135</v>
      </c>
      <c r="S3" s="70"/>
      <c r="T3" s="71" t="s">
        <v>21</v>
      </c>
      <c r="U3" s="72"/>
    </row>
    <row r="4" spans="1:21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3" t="s">
        <v>25</v>
      </c>
      <c r="M4" s="3" t="s">
        <v>26</v>
      </c>
      <c r="N4" s="3" t="s">
        <v>25</v>
      </c>
      <c r="O4" s="3" t="s">
        <v>26</v>
      </c>
      <c r="P4" s="3" t="s">
        <v>25</v>
      </c>
      <c r="Q4" s="3" t="s">
        <v>26</v>
      </c>
      <c r="R4" s="3" t="s">
        <v>25</v>
      </c>
      <c r="S4" s="3" t="s">
        <v>26</v>
      </c>
      <c r="T4" s="5" t="s">
        <v>27</v>
      </c>
      <c r="U4" s="5" t="s">
        <v>28</v>
      </c>
    </row>
    <row r="5" spans="1:21" ht="24.75" customHeight="1">
      <c r="A5" s="1" t="s">
        <v>12</v>
      </c>
      <c r="B5" s="2">
        <v>14798</v>
      </c>
      <c r="C5" s="2">
        <v>188990</v>
      </c>
      <c r="D5" s="2">
        <v>184</v>
      </c>
      <c r="E5" s="2">
        <v>2409</v>
      </c>
      <c r="F5" s="2"/>
      <c r="G5" s="2"/>
      <c r="H5" s="2"/>
      <c r="I5" s="2"/>
      <c r="J5" s="2">
        <v>149</v>
      </c>
      <c r="K5" s="2">
        <v>2126</v>
      </c>
      <c r="L5" s="2">
        <v>505</v>
      </c>
      <c r="M5" s="2">
        <v>6469</v>
      </c>
      <c r="N5" s="2">
        <v>53</v>
      </c>
      <c r="O5" s="2">
        <v>591</v>
      </c>
      <c r="P5" s="2">
        <v>3</v>
      </c>
      <c r="Q5" s="2">
        <v>59</v>
      </c>
      <c r="R5" s="2"/>
      <c r="S5" s="2"/>
      <c r="T5" s="2">
        <f>SUM(B5+D5+F5+H5+J5+L5+N5+P5+R5)</f>
        <v>15692</v>
      </c>
      <c r="U5" s="2">
        <f>SUM(C5+E5+G5+I5+K5+M5+O5+Q5+S5)</f>
        <v>200644</v>
      </c>
    </row>
    <row r="6" spans="1:21" ht="24.75" customHeight="1">
      <c r="A6" s="1" t="s">
        <v>0</v>
      </c>
      <c r="B6" s="2">
        <v>14717</v>
      </c>
      <c r="C6" s="2">
        <v>187965</v>
      </c>
      <c r="D6" s="2">
        <v>413</v>
      </c>
      <c r="E6" s="2">
        <v>5306</v>
      </c>
      <c r="F6" s="2">
        <v>34</v>
      </c>
      <c r="G6" s="2">
        <v>364</v>
      </c>
      <c r="H6" s="2">
        <v>15</v>
      </c>
      <c r="I6" s="2">
        <v>187</v>
      </c>
      <c r="J6" s="2">
        <v>147</v>
      </c>
      <c r="K6" s="2">
        <v>2101</v>
      </c>
      <c r="L6" s="2">
        <v>441</v>
      </c>
      <c r="M6" s="2">
        <v>5660</v>
      </c>
      <c r="N6" s="2">
        <v>56</v>
      </c>
      <c r="O6" s="2">
        <v>629</v>
      </c>
      <c r="P6" s="2">
        <v>23</v>
      </c>
      <c r="Q6" s="2">
        <v>241</v>
      </c>
      <c r="R6" s="2">
        <v>4</v>
      </c>
      <c r="S6" s="2">
        <v>102</v>
      </c>
      <c r="T6" s="2">
        <f aca="true" t="shared" si="0" ref="T6:U16">SUM(B6+D6+F6+H6+J6+L6+N6+P6+R6)</f>
        <v>15850</v>
      </c>
      <c r="U6" s="2">
        <f t="shared" si="0"/>
        <v>202555</v>
      </c>
    </row>
    <row r="7" spans="1:21" ht="24.75" customHeight="1">
      <c r="A7" s="1" t="s">
        <v>1</v>
      </c>
      <c r="B7" s="8">
        <v>12070</v>
      </c>
      <c r="C7" s="8">
        <v>154480</v>
      </c>
      <c r="D7" s="2">
        <v>272</v>
      </c>
      <c r="E7" s="2">
        <v>3522</v>
      </c>
      <c r="F7" s="2"/>
      <c r="G7" s="2"/>
      <c r="H7" s="2"/>
      <c r="I7" s="2"/>
      <c r="J7" s="2">
        <v>131</v>
      </c>
      <c r="K7" s="2">
        <v>1899</v>
      </c>
      <c r="L7" s="2">
        <v>441</v>
      </c>
      <c r="M7" s="2">
        <v>5660</v>
      </c>
      <c r="N7" s="2">
        <v>12</v>
      </c>
      <c r="O7" s="2">
        <v>132</v>
      </c>
      <c r="P7" s="2">
        <v>0</v>
      </c>
      <c r="Q7" s="2">
        <v>36</v>
      </c>
      <c r="R7" s="2"/>
      <c r="S7" s="2"/>
      <c r="T7" s="2">
        <f t="shared" si="0"/>
        <v>12926</v>
      </c>
      <c r="U7" s="2">
        <f t="shared" si="0"/>
        <v>165729</v>
      </c>
    </row>
    <row r="8" spans="1:21" ht="24.75" customHeight="1">
      <c r="A8" s="1" t="s">
        <v>2</v>
      </c>
      <c r="B8" s="2">
        <v>14565</v>
      </c>
      <c r="C8" s="2">
        <v>186043</v>
      </c>
      <c r="D8" s="2">
        <v>267</v>
      </c>
      <c r="E8" s="2">
        <v>3459</v>
      </c>
      <c r="F8" s="2">
        <v>21</v>
      </c>
      <c r="G8" s="2">
        <v>235</v>
      </c>
      <c r="H8" s="2">
        <v>5</v>
      </c>
      <c r="I8" s="2">
        <v>110</v>
      </c>
      <c r="J8" s="2">
        <v>126</v>
      </c>
      <c r="K8" s="2">
        <v>1835</v>
      </c>
      <c r="L8" s="2">
        <v>327</v>
      </c>
      <c r="M8" s="2">
        <v>4218</v>
      </c>
      <c r="N8" s="2">
        <v>48</v>
      </c>
      <c r="O8" s="2">
        <v>528</v>
      </c>
      <c r="P8" s="2">
        <v>0</v>
      </c>
      <c r="Q8" s="2">
        <v>36</v>
      </c>
      <c r="R8" s="2">
        <v>9</v>
      </c>
      <c r="S8" s="2">
        <v>141</v>
      </c>
      <c r="T8" s="2">
        <f t="shared" si="0"/>
        <v>15368</v>
      </c>
      <c r="U8" s="2">
        <f t="shared" si="0"/>
        <v>196605</v>
      </c>
    </row>
    <row r="9" spans="1:21" ht="24.75" customHeight="1">
      <c r="A9" s="1" t="s">
        <v>3</v>
      </c>
      <c r="B9" s="2">
        <v>15604</v>
      </c>
      <c r="C9" s="2">
        <v>199185</v>
      </c>
      <c r="D9" s="2">
        <v>342</v>
      </c>
      <c r="E9" s="2">
        <v>4407</v>
      </c>
      <c r="F9" s="2"/>
      <c r="G9" s="2"/>
      <c r="H9" s="2"/>
      <c r="I9" s="2"/>
      <c r="J9" s="2">
        <v>135</v>
      </c>
      <c r="K9" s="2">
        <v>1949</v>
      </c>
      <c r="L9" s="2">
        <v>278</v>
      </c>
      <c r="M9" s="2">
        <v>3598</v>
      </c>
      <c r="N9" s="2">
        <v>57</v>
      </c>
      <c r="O9" s="2">
        <v>642</v>
      </c>
      <c r="P9" s="2">
        <v>0</v>
      </c>
      <c r="Q9" s="2">
        <v>36</v>
      </c>
      <c r="R9" s="2"/>
      <c r="S9" s="2"/>
      <c r="T9" s="2">
        <f t="shared" si="0"/>
        <v>16416</v>
      </c>
      <c r="U9" s="2">
        <f t="shared" si="0"/>
        <v>209817</v>
      </c>
    </row>
    <row r="10" spans="1:21" ht="24.75" customHeight="1">
      <c r="A10" s="1" t="s">
        <v>4</v>
      </c>
      <c r="B10" s="2">
        <v>16841</v>
      </c>
      <c r="C10" s="2">
        <v>214833</v>
      </c>
      <c r="D10" s="2">
        <v>292</v>
      </c>
      <c r="E10" s="2">
        <v>3775</v>
      </c>
      <c r="F10" s="2">
        <v>24</v>
      </c>
      <c r="G10" s="2">
        <v>265</v>
      </c>
      <c r="H10" s="2">
        <v>8</v>
      </c>
      <c r="I10" s="2">
        <v>133</v>
      </c>
      <c r="J10" s="2">
        <v>148</v>
      </c>
      <c r="K10" s="2">
        <v>2114</v>
      </c>
      <c r="L10" s="2">
        <v>365</v>
      </c>
      <c r="M10" s="2">
        <v>4699</v>
      </c>
      <c r="N10" s="2">
        <v>61</v>
      </c>
      <c r="O10" s="2">
        <v>693</v>
      </c>
      <c r="P10" s="2">
        <v>0</v>
      </c>
      <c r="Q10" s="2">
        <v>36</v>
      </c>
      <c r="R10" s="2">
        <v>1</v>
      </c>
      <c r="S10" s="2">
        <v>79</v>
      </c>
      <c r="T10" s="2">
        <f t="shared" si="0"/>
        <v>17740</v>
      </c>
      <c r="U10" s="2">
        <f t="shared" si="0"/>
        <v>226627</v>
      </c>
    </row>
    <row r="11" spans="1:21" ht="24.75" customHeight="1">
      <c r="A11" s="1" t="s">
        <v>5</v>
      </c>
      <c r="B11" s="2">
        <v>17191</v>
      </c>
      <c r="C11" s="2">
        <v>219262</v>
      </c>
      <c r="D11" s="2">
        <v>300</v>
      </c>
      <c r="E11" s="2">
        <v>3876</v>
      </c>
      <c r="F11" s="2"/>
      <c r="G11" s="2"/>
      <c r="H11" s="2"/>
      <c r="I11" s="2"/>
      <c r="J11" s="2">
        <v>190</v>
      </c>
      <c r="K11" s="2">
        <v>2645</v>
      </c>
      <c r="L11" s="2">
        <v>420</v>
      </c>
      <c r="M11" s="2">
        <v>5394</v>
      </c>
      <c r="N11" s="2">
        <v>64</v>
      </c>
      <c r="O11" s="2">
        <v>730</v>
      </c>
      <c r="P11" s="2">
        <v>0</v>
      </c>
      <c r="Q11" s="2">
        <v>36</v>
      </c>
      <c r="R11" s="2"/>
      <c r="S11" s="2"/>
      <c r="T11" s="2">
        <f t="shared" si="0"/>
        <v>18165</v>
      </c>
      <c r="U11" s="2">
        <f t="shared" si="0"/>
        <v>231943</v>
      </c>
    </row>
    <row r="12" spans="1:21" ht="24.75" customHeight="1">
      <c r="A12" s="1" t="s">
        <v>6</v>
      </c>
      <c r="B12" s="2">
        <v>12510</v>
      </c>
      <c r="C12" s="2">
        <v>160046</v>
      </c>
      <c r="D12" s="2">
        <v>471</v>
      </c>
      <c r="E12" s="2">
        <v>6040</v>
      </c>
      <c r="F12" s="2">
        <v>30</v>
      </c>
      <c r="G12" s="2">
        <v>325</v>
      </c>
      <c r="H12" s="2">
        <v>13</v>
      </c>
      <c r="I12" s="2">
        <v>172</v>
      </c>
      <c r="J12" s="2">
        <v>148</v>
      </c>
      <c r="K12" s="2">
        <v>2114</v>
      </c>
      <c r="L12" s="2">
        <v>333</v>
      </c>
      <c r="M12" s="2">
        <v>4294</v>
      </c>
      <c r="N12" s="2">
        <v>51</v>
      </c>
      <c r="O12" s="2">
        <v>566</v>
      </c>
      <c r="P12" s="2">
        <v>0</v>
      </c>
      <c r="Q12" s="2">
        <v>36</v>
      </c>
      <c r="R12" s="2">
        <v>4</v>
      </c>
      <c r="S12" s="2">
        <v>102</v>
      </c>
      <c r="T12" s="2">
        <f t="shared" si="0"/>
        <v>13560</v>
      </c>
      <c r="U12" s="2">
        <f t="shared" si="0"/>
        <v>173695</v>
      </c>
    </row>
    <row r="13" spans="1:21" ht="24.75" customHeight="1">
      <c r="A13" s="1" t="s">
        <v>7</v>
      </c>
      <c r="B13" s="2">
        <v>11527</v>
      </c>
      <c r="C13" s="2">
        <v>147612</v>
      </c>
      <c r="D13" s="2">
        <v>407</v>
      </c>
      <c r="E13" s="2">
        <v>5230</v>
      </c>
      <c r="F13" s="2"/>
      <c r="G13" s="2"/>
      <c r="H13" s="2"/>
      <c r="I13" s="2"/>
      <c r="J13" s="2">
        <v>156</v>
      </c>
      <c r="K13" s="2">
        <v>2214</v>
      </c>
      <c r="L13" s="2">
        <v>287</v>
      </c>
      <c r="M13" s="2">
        <v>3712</v>
      </c>
      <c r="N13" s="2">
        <v>39</v>
      </c>
      <c r="O13" s="2">
        <v>419</v>
      </c>
      <c r="P13" s="2">
        <v>0</v>
      </c>
      <c r="Q13" s="2">
        <v>36</v>
      </c>
      <c r="R13" s="2"/>
      <c r="S13" s="2"/>
      <c r="T13" s="2">
        <f t="shared" si="0"/>
        <v>12416</v>
      </c>
      <c r="U13" s="2">
        <f t="shared" si="0"/>
        <v>159223</v>
      </c>
    </row>
    <row r="14" spans="1:21" ht="24.75" customHeight="1">
      <c r="A14" s="1" t="s">
        <v>8</v>
      </c>
      <c r="B14" s="2">
        <v>13632</v>
      </c>
      <c r="C14" s="2">
        <v>174239</v>
      </c>
      <c r="D14" s="2">
        <v>352</v>
      </c>
      <c r="E14" s="2">
        <v>4534</v>
      </c>
      <c r="F14" s="2">
        <v>18</v>
      </c>
      <c r="G14" s="2">
        <v>210</v>
      </c>
      <c r="H14" s="2">
        <v>7</v>
      </c>
      <c r="I14" s="2">
        <v>125</v>
      </c>
      <c r="J14" s="2">
        <v>184</v>
      </c>
      <c r="K14" s="2">
        <v>2570</v>
      </c>
      <c r="L14" s="2">
        <v>293</v>
      </c>
      <c r="M14" s="2">
        <v>3788</v>
      </c>
      <c r="N14" s="2">
        <v>9</v>
      </c>
      <c r="O14" s="2">
        <v>105</v>
      </c>
      <c r="P14" s="2">
        <v>0</v>
      </c>
      <c r="Q14" s="2">
        <v>36</v>
      </c>
      <c r="R14" s="2">
        <v>4</v>
      </c>
      <c r="S14" s="2">
        <v>102</v>
      </c>
      <c r="T14" s="2">
        <f t="shared" si="0"/>
        <v>14499</v>
      </c>
      <c r="U14" s="2">
        <f t="shared" si="0"/>
        <v>185709</v>
      </c>
    </row>
    <row r="15" spans="1:21" ht="24.75" customHeight="1">
      <c r="A15" s="1" t="s">
        <v>9</v>
      </c>
      <c r="B15" s="2">
        <v>17039</v>
      </c>
      <c r="C15" s="2">
        <v>217338</v>
      </c>
      <c r="D15" s="2">
        <v>396</v>
      </c>
      <c r="E15" s="2">
        <v>5090</v>
      </c>
      <c r="F15" s="2"/>
      <c r="G15" s="2"/>
      <c r="H15" s="2"/>
      <c r="I15" s="2"/>
      <c r="J15" s="2">
        <v>249</v>
      </c>
      <c r="K15" s="2">
        <v>3392</v>
      </c>
      <c r="L15" s="2">
        <v>889</v>
      </c>
      <c r="M15" s="2">
        <v>11327</v>
      </c>
      <c r="N15" s="2">
        <v>0</v>
      </c>
      <c r="O15" s="2">
        <v>36</v>
      </c>
      <c r="P15" s="2">
        <v>0</v>
      </c>
      <c r="Q15" s="2">
        <v>36</v>
      </c>
      <c r="R15" s="2"/>
      <c r="S15" s="2"/>
      <c r="T15" s="2">
        <f t="shared" si="0"/>
        <v>18573</v>
      </c>
      <c r="U15" s="2">
        <f t="shared" si="0"/>
        <v>237219</v>
      </c>
    </row>
    <row r="16" spans="1:21" ht="24.75" customHeight="1">
      <c r="A16" s="1" t="s">
        <v>10</v>
      </c>
      <c r="B16" s="2">
        <v>17508</v>
      </c>
      <c r="C16" s="2">
        <v>223271</v>
      </c>
      <c r="D16" s="2">
        <v>392</v>
      </c>
      <c r="E16" s="2">
        <v>504</v>
      </c>
      <c r="F16" s="2">
        <v>36</v>
      </c>
      <c r="G16" s="2">
        <v>384</v>
      </c>
      <c r="H16" s="2">
        <v>5</v>
      </c>
      <c r="I16" s="2">
        <v>110</v>
      </c>
      <c r="J16" s="2">
        <v>293</v>
      </c>
      <c r="K16" s="2">
        <v>3948</v>
      </c>
      <c r="L16" s="2">
        <v>796</v>
      </c>
      <c r="M16" s="2">
        <v>10150</v>
      </c>
      <c r="N16" s="2">
        <v>0</v>
      </c>
      <c r="O16" s="2">
        <v>36</v>
      </c>
      <c r="P16" s="2">
        <v>1</v>
      </c>
      <c r="Q16" s="2">
        <v>43</v>
      </c>
      <c r="R16" s="2">
        <v>6</v>
      </c>
      <c r="S16" s="2">
        <v>118</v>
      </c>
      <c r="T16" s="2">
        <f t="shared" si="0"/>
        <v>19037</v>
      </c>
      <c r="U16" s="2">
        <f t="shared" si="0"/>
        <v>238564</v>
      </c>
    </row>
    <row r="17" spans="1:21" ht="27" customHeight="1">
      <c r="A17" s="5" t="s">
        <v>23</v>
      </c>
      <c r="B17" s="2">
        <f aca="true" t="shared" si="1" ref="B17:U17">SUM(B5:B16)</f>
        <v>178002</v>
      </c>
      <c r="C17" s="2">
        <f t="shared" si="1"/>
        <v>2273264</v>
      </c>
      <c r="D17" s="2">
        <f t="shared" si="1"/>
        <v>4088</v>
      </c>
      <c r="E17" s="2">
        <f t="shared" si="1"/>
        <v>48152</v>
      </c>
      <c r="F17" s="2">
        <f>SUM(F5:F16)</f>
        <v>163</v>
      </c>
      <c r="G17" s="2">
        <f>SUM(G5:G16)</f>
        <v>1783</v>
      </c>
      <c r="H17" s="2">
        <f>SUM(H5:H16)</f>
        <v>53</v>
      </c>
      <c r="I17" s="2">
        <f t="shared" si="1"/>
        <v>837</v>
      </c>
      <c r="J17" s="2">
        <f t="shared" si="1"/>
        <v>2056</v>
      </c>
      <c r="K17" s="2">
        <f t="shared" si="1"/>
        <v>28907</v>
      </c>
      <c r="L17" s="2">
        <f t="shared" si="1"/>
        <v>5375</v>
      </c>
      <c r="M17" s="2">
        <f t="shared" si="1"/>
        <v>68969</v>
      </c>
      <c r="N17" s="2">
        <f t="shared" si="1"/>
        <v>450</v>
      </c>
      <c r="O17" s="2">
        <f t="shared" si="1"/>
        <v>5107</v>
      </c>
      <c r="P17" s="2">
        <f t="shared" si="1"/>
        <v>27</v>
      </c>
      <c r="Q17" s="2">
        <f t="shared" si="1"/>
        <v>667</v>
      </c>
      <c r="R17" s="2">
        <f t="shared" si="1"/>
        <v>28</v>
      </c>
      <c r="S17" s="2">
        <f t="shared" si="1"/>
        <v>644</v>
      </c>
      <c r="T17" s="2">
        <f t="shared" si="1"/>
        <v>190242</v>
      </c>
      <c r="U17" s="2">
        <f t="shared" si="1"/>
        <v>2428330</v>
      </c>
    </row>
  </sheetData>
  <sheetProtection/>
  <mergeCells count="10">
    <mergeCell ref="A1:U1"/>
    <mergeCell ref="A3:A4"/>
    <mergeCell ref="B3:C3"/>
    <mergeCell ref="D3:G3"/>
    <mergeCell ref="H3:I3"/>
    <mergeCell ref="J3:M3"/>
    <mergeCell ref="N3:O3"/>
    <mergeCell ref="P3:Q3"/>
    <mergeCell ref="R3:S3"/>
    <mergeCell ref="T3:U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6">
      <selection activeCell="F17" sqref="F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142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14" t="s">
        <v>146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5000</v>
      </c>
      <c r="C5" s="2">
        <v>85650</v>
      </c>
      <c r="D5" s="12">
        <v>549.28</v>
      </c>
      <c r="E5" s="2">
        <v>11345</v>
      </c>
      <c r="F5" s="2">
        <f>SUM(B5+D5)</f>
        <v>5549.28</v>
      </c>
      <c r="G5" s="2">
        <f>SUM(C5+E5)</f>
        <v>96995</v>
      </c>
    </row>
    <row r="6" spans="1:7" ht="24.75" customHeight="1">
      <c r="A6" s="1" t="s">
        <v>0</v>
      </c>
      <c r="B6" s="2">
        <v>10000</v>
      </c>
      <c r="C6" s="2">
        <v>160300</v>
      </c>
      <c r="D6" s="12">
        <v>194.51</v>
      </c>
      <c r="E6" s="2">
        <v>3987</v>
      </c>
      <c r="F6" s="2">
        <f aca="true" t="shared" si="0" ref="F6:G16">SUM(B6+D6)</f>
        <v>10194.51</v>
      </c>
      <c r="G6" s="2">
        <f t="shared" si="0"/>
        <v>164287</v>
      </c>
    </row>
    <row r="7" spans="1:7" ht="24.75" customHeight="1">
      <c r="A7" s="1" t="s">
        <v>1</v>
      </c>
      <c r="B7" s="2">
        <v>5100</v>
      </c>
      <c r="C7" s="2">
        <v>93483</v>
      </c>
      <c r="D7" s="12">
        <v>230.29</v>
      </c>
      <c r="E7" s="2">
        <v>5058</v>
      </c>
      <c r="F7" s="2">
        <f t="shared" si="0"/>
        <v>5330.29</v>
      </c>
      <c r="G7" s="2">
        <f t="shared" si="0"/>
        <v>98541</v>
      </c>
    </row>
    <row r="8" spans="1:7" ht="24.75" customHeight="1">
      <c r="A8" s="1" t="s">
        <v>2</v>
      </c>
      <c r="B8" s="2">
        <v>5000</v>
      </c>
      <c r="C8" s="2">
        <v>90650</v>
      </c>
      <c r="D8" s="12">
        <v>239.2</v>
      </c>
      <c r="E8" s="2">
        <v>5449</v>
      </c>
      <c r="F8" s="2">
        <f t="shared" si="0"/>
        <v>5239.2</v>
      </c>
      <c r="G8" s="2">
        <f t="shared" si="0"/>
        <v>96099</v>
      </c>
    </row>
    <row r="9" spans="1:7" ht="24.75" customHeight="1">
      <c r="A9" s="1" t="s">
        <v>3</v>
      </c>
      <c r="B9" s="2">
        <v>3400</v>
      </c>
      <c r="C9" s="2">
        <v>65382</v>
      </c>
      <c r="D9" s="12">
        <v>333.19</v>
      </c>
      <c r="E9" s="2">
        <v>8044</v>
      </c>
      <c r="F9" s="2">
        <f t="shared" si="0"/>
        <v>3733.19</v>
      </c>
      <c r="G9" s="2">
        <f t="shared" si="0"/>
        <v>73426</v>
      </c>
    </row>
    <row r="10" spans="1:7" ht="24.75" customHeight="1">
      <c r="A10" s="1" t="s">
        <v>4</v>
      </c>
      <c r="B10" s="2">
        <v>4500</v>
      </c>
      <c r="C10" s="2">
        <v>94185</v>
      </c>
      <c r="D10" s="12">
        <v>325.94</v>
      </c>
      <c r="E10" s="2">
        <v>8099</v>
      </c>
      <c r="F10" s="2">
        <f t="shared" si="0"/>
        <v>4825.94</v>
      </c>
      <c r="G10" s="2">
        <f t="shared" si="0"/>
        <v>102284</v>
      </c>
    </row>
    <row r="11" spans="1:7" ht="24.75" customHeight="1">
      <c r="A11" s="1" t="s">
        <v>5</v>
      </c>
      <c r="B11" s="2">
        <v>3300</v>
      </c>
      <c r="C11" s="2">
        <v>68970</v>
      </c>
      <c r="D11" s="12">
        <v>296.73</v>
      </c>
      <c r="E11" s="2">
        <v>7245</v>
      </c>
      <c r="F11" s="2">
        <f>SUM(B11+D11)</f>
        <v>3596.73</v>
      </c>
      <c r="G11" s="2">
        <f>SUM(C11+E11)</f>
        <v>76215</v>
      </c>
    </row>
    <row r="12" spans="1:7" ht="24.75" customHeight="1">
      <c r="A12" s="1" t="s">
        <v>6</v>
      </c>
      <c r="B12" s="2">
        <v>0</v>
      </c>
      <c r="C12" s="2">
        <v>0</v>
      </c>
      <c r="D12" s="12">
        <v>395.24</v>
      </c>
      <c r="E12" s="2">
        <v>9400</v>
      </c>
      <c r="F12" s="2">
        <f>SUM(B12+D12)</f>
        <v>395.24</v>
      </c>
      <c r="G12" s="2">
        <f>SUM(C12+E12)</f>
        <v>9400</v>
      </c>
    </row>
    <row r="13" spans="1:7" ht="24.75" customHeight="1">
      <c r="A13" s="1" t="s">
        <v>7</v>
      </c>
      <c r="B13" s="2">
        <v>4200</v>
      </c>
      <c r="C13" s="2">
        <v>85680</v>
      </c>
      <c r="D13" s="12">
        <v>150.41</v>
      </c>
      <c r="E13" s="2">
        <v>3605</v>
      </c>
      <c r="F13" s="2">
        <f t="shared" si="0"/>
        <v>4350.41</v>
      </c>
      <c r="G13" s="2">
        <f t="shared" si="0"/>
        <v>89285</v>
      </c>
    </row>
    <row r="14" spans="1:7" ht="24.75" customHeight="1">
      <c r="A14" s="1" t="s">
        <v>8</v>
      </c>
      <c r="B14" s="2">
        <v>3000</v>
      </c>
      <c r="C14" s="2">
        <v>59790</v>
      </c>
      <c r="D14" s="12">
        <v>370.95</v>
      </c>
      <c r="E14" s="2">
        <v>9212</v>
      </c>
      <c r="F14" s="2">
        <f t="shared" si="0"/>
        <v>3370.95</v>
      </c>
      <c r="G14" s="2">
        <f t="shared" si="0"/>
        <v>69002</v>
      </c>
    </row>
    <row r="15" spans="1:7" ht="24.75" customHeight="1">
      <c r="A15" s="1" t="s">
        <v>9</v>
      </c>
      <c r="B15" s="2">
        <v>3800</v>
      </c>
      <c r="C15" s="2">
        <v>80294</v>
      </c>
      <c r="D15" s="12">
        <v>427.13</v>
      </c>
      <c r="E15" s="2">
        <v>10326</v>
      </c>
      <c r="F15" s="2">
        <f t="shared" si="0"/>
        <v>4227.13</v>
      </c>
      <c r="G15" s="2">
        <f t="shared" si="0"/>
        <v>90620</v>
      </c>
    </row>
    <row r="16" spans="1:7" ht="24.75" customHeight="1">
      <c r="A16" s="1" t="s">
        <v>10</v>
      </c>
      <c r="B16" s="2">
        <v>8500</v>
      </c>
      <c r="C16" s="2">
        <v>182158</v>
      </c>
      <c r="D16" s="12">
        <v>251.45</v>
      </c>
      <c r="E16" s="2">
        <v>6373</v>
      </c>
      <c r="F16" s="2">
        <f t="shared" si="0"/>
        <v>8751.45</v>
      </c>
      <c r="G16" s="2">
        <f t="shared" si="0"/>
        <v>188531</v>
      </c>
    </row>
    <row r="17" spans="1:7" ht="27" customHeight="1">
      <c r="A17" s="5" t="s">
        <v>23</v>
      </c>
      <c r="B17" s="2">
        <f aca="true" t="shared" si="1" ref="B17:G17">SUM(B5:B16)</f>
        <v>55800</v>
      </c>
      <c r="C17" s="2">
        <f t="shared" si="1"/>
        <v>1066542</v>
      </c>
      <c r="D17" s="12">
        <f>SUM(D5:D16)</f>
        <v>3764.3199999999997</v>
      </c>
      <c r="E17" s="2">
        <f t="shared" si="1"/>
        <v>88143</v>
      </c>
      <c r="F17" s="2">
        <f t="shared" si="1"/>
        <v>59564.32000000001</v>
      </c>
      <c r="G17" s="2">
        <f t="shared" si="1"/>
        <v>1154685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1"/>
  <sheetViews>
    <sheetView zoomScale="115" zoomScaleNormal="115" zoomScalePageLayoutView="0" workbookViewId="0" topLeftCell="A4">
      <selection activeCell="F16" sqref="F16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4.75">
      <c r="A1" s="54" t="s">
        <v>143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14" t="s">
        <v>149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82122</v>
      </c>
      <c r="C6" s="2">
        <v>58451</v>
      </c>
      <c r="D6" s="2">
        <v>4345</v>
      </c>
      <c r="E6" s="2">
        <v>144918</v>
      </c>
      <c r="F6" s="2">
        <v>201</v>
      </c>
      <c r="G6" s="2">
        <v>2354</v>
      </c>
      <c r="H6" s="2">
        <v>38000</v>
      </c>
      <c r="I6" s="2">
        <f>SUM(E6+F6+G6+H6)</f>
        <v>185473</v>
      </c>
    </row>
    <row r="7" spans="1:9" ht="24.75" customHeight="1">
      <c r="A7" s="1" t="s">
        <v>0</v>
      </c>
      <c r="B7" s="8">
        <f aca="true" t="shared" si="0" ref="B7:B17">E7-C7-D7</f>
        <v>75427</v>
      </c>
      <c r="C7" s="2">
        <v>58443</v>
      </c>
      <c r="D7" s="2">
        <v>3154</v>
      </c>
      <c r="E7" s="2">
        <v>137024</v>
      </c>
      <c r="F7" s="2">
        <v>201</v>
      </c>
      <c r="G7" s="2">
        <v>2223</v>
      </c>
      <c r="H7" s="2">
        <v>38000</v>
      </c>
      <c r="I7" s="2">
        <f>SUM(E7+F7+G7+H7)</f>
        <v>177448</v>
      </c>
    </row>
    <row r="8" spans="1:9" ht="24.75" customHeight="1">
      <c r="A8" s="1" t="s">
        <v>1</v>
      </c>
      <c r="B8" s="8">
        <f t="shared" si="0"/>
        <v>69738</v>
      </c>
      <c r="C8" s="2">
        <v>58483</v>
      </c>
      <c r="D8" s="2">
        <v>2670</v>
      </c>
      <c r="E8" s="2">
        <v>130891</v>
      </c>
      <c r="F8" s="2">
        <v>201</v>
      </c>
      <c r="G8" s="2">
        <v>1611</v>
      </c>
      <c r="H8" s="2">
        <v>38000</v>
      </c>
      <c r="I8" s="2">
        <f>SUM(E8+F8+G8+H8)</f>
        <v>170703</v>
      </c>
    </row>
    <row r="9" spans="1:9" ht="24.75" customHeight="1">
      <c r="A9" s="1" t="s">
        <v>2</v>
      </c>
      <c r="B9" s="8">
        <f t="shared" si="0"/>
        <v>83990</v>
      </c>
      <c r="C9" s="2">
        <v>58611</v>
      </c>
      <c r="D9" s="2">
        <v>3137</v>
      </c>
      <c r="E9" s="2">
        <v>145738</v>
      </c>
      <c r="F9" s="2">
        <v>201</v>
      </c>
      <c r="G9" s="2">
        <v>3034</v>
      </c>
      <c r="H9" s="2">
        <v>38000</v>
      </c>
      <c r="I9" s="2">
        <f aca="true" t="shared" si="1" ref="I9:I17">SUM(E9+F9+G9+H9)</f>
        <v>186973</v>
      </c>
    </row>
    <row r="10" spans="1:9" ht="24.75" customHeight="1">
      <c r="A10" s="1" t="s">
        <v>3</v>
      </c>
      <c r="B10" s="8">
        <f t="shared" si="0"/>
        <v>75850</v>
      </c>
      <c r="C10" s="2">
        <v>58362</v>
      </c>
      <c r="D10" s="2">
        <v>2623</v>
      </c>
      <c r="E10" s="2">
        <v>136835</v>
      </c>
      <c r="F10" s="2">
        <v>201</v>
      </c>
      <c r="G10" s="2">
        <v>2582</v>
      </c>
      <c r="H10" s="2">
        <v>38000</v>
      </c>
      <c r="I10" s="2">
        <f t="shared" si="1"/>
        <v>177618</v>
      </c>
    </row>
    <row r="11" spans="1:9" ht="24.75" customHeight="1">
      <c r="A11" s="1" t="s">
        <v>4</v>
      </c>
      <c r="B11" s="8">
        <f t="shared" si="0"/>
        <v>82340</v>
      </c>
      <c r="C11" s="2">
        <v>58310</v>
      </c>
      <c r="D11" s="2">
        <v>3433</v>
      </c>
      <c r="E11" s="2">
        <v>144083</v>
      </c>
      <c r="F11" s="2">
        <v>201</v>
      </c>
      <c r="G11" s="2">
        <v>2959</v>
      </c>
      <c r="H11" s="2">
        <v>38000</v>
      </c>
      <c r="I11" s="2">
        <f t="shared" si="1"/>
        <v>185243</v>
      </c>
    </row>
    <row r="12" spans="1:9" ht="24.75" customHeight="1">
      <c r="A12" s="1" t="s">
        <v>5</v>
      </c>
      <c r="B12" s="8">
        <f t="shared" si="0"/>
        <v>78370</v>
      </c>
      <c r="C12" s="2">
        <v>58422</v>
      </c>
      <c r="D12" s="2">
        <v>3254</v>
      </c>
      <c r="E12" s="2">
        <v>140046</v>
      </c>
      <c r="F12" s="2">
        <v>201</v>
      </c>
      <c r="G12" s="2">
        <v>3015</v>
      </c>
      <c r="H12" s="2">
        <v>38000</v>
      </c>
      <c r="I12" s="2">
        <f t="shared" si="1"/>
        <v>181262</v>
      </c>
    </row>
    <row r="13" spans="1:9" ht="24.75" customHeight="1">
      <c r="A13" s="1" t="s">
        <v>6</v>
      </c>
      <c r="B13" s="8">
        <f t="shared" si="0"/>
        <v>74880</v>
      </c>
      <c r="C13" s="2">
        <v>58286</v>
      </c>
      <c r="D13" s="2">
        <v>3016</v>
      </c>
      <c r="E13" s="2">
        <v>136182</v>
      </c>
      <c r="F13" s="2">
        <v>201</v>
      </c>
      <c r="G13" s="2">
        <v>2421</v>
      </c>
      <c r="H13" s="2">
        <v>38000</v>
      </c>
      <c r="I13" s="2">
        <f t="shared" si="1"/>
        <v>176804</v>
      </c>
    </row>
    <row r="14" spans="1:9" ht="24.75" customHeight="1">
      <c r="A14" s="1" t="s">
        <v>7</v>
      </c>
      <c r="B14" s="8">
        <f t="shared" si="0"/>
        <v>79484</v>
      </c>
      <c r="C14" s="2">
        <v>58283</v>
      </c>
      <c r="D14" s="2">
        <v>3946</v>
      </c>
      <c r="E14" s="2">
        <v>141713</v>
      </c>
      <c r="F14" s="2">
        <v>201</v>
      </c>
      <c r="G14" s="2">
        <v>2626</v>
      </c>
      <c r="H14" s="2">
        <v>38000</v>
      </c>
      <c r="I14" s="2">
        <f t="shared" si="1"/>
        <v>182540</v>
      </c>
    </row>
    <row r="15" spans="1:9" ht="24.75" customHeight="1">
      <c r="A15" s="1" t="s">
        <v>8</v>
      </c>
      <c r="B15" s="8">
        <f t="shared" si="0"/>
        <v>81319</v>
      </c>
      <c r="C15" s="2">
        <v>58240</v>
      </c>
      <c r="D15" s="2">
        <v>3469</v>
      </c>
      <c r="E15" s="2">
        <v>143028</v>
      </c>
      <c r="F15" s="2">
        <v>201</v>
      </c>
      <c r="G15" s="2">
        <v>3633</v>
      </c>
      <c r="H15" s="2">
        <v>38000</v>
      </c>
      <c r="I15" s="2">
        <f t="shared" si="1"/>
        <v>184862</v>
      </c>
    </row>
    <row r="16" spans="1:9" ht="24.75" customHeight="1">
      <c r="A16" s="1" t="s">
        <v>9</v>
      </c>
      <c r="B16" s="8">
        <f t="shared" si="0"/>
        <v>84096</v>
      </c>
      <c r="C16" s="2">
        <v>58268</v>
      </c>
      <c r="D16" s="2">
        <v>3908</v>
      </c>
      <c r="E16" s="8">
        <v>146272</v>
      </c>
      <c r="F16" s="2">
        <v>201</v>
      </c>
      <c r="G16" s="2">
        <v>2918</v>
      </c>
      <c r="H16" s="2">
        <v>38000</v>
      </c>
      <c r="I16" s="2">
        <f t="shared" si="1"/>
        <v>187391</v>
      </c>
    </row>
    <row r="17" spans="1:9" ht="24.75" customHeight="1">
      <c r="A17" s="1" t="s">
        <v>10</v>
      </c>
      <c r="B17" s="8">
        <f t="shared" si="0"/>
        <v>85654</v>
      </c>
      <c r="C17" s="2">
        <v>58240</v>
      </c>
      <c r="D17" s="2">
        <v>3863</v>
      </c>
      <c r="E17" s="8">
        <v>147757</v>
      </c>
      <c r="F17" s="2">
        <v>201</v>
      </c>
      <c r="G17" s="2">
        <v>2922</v>
      </c>
      <c r="H17" s="2">
        <v>38000</v>
      </c>
      <c r="I17" s="2">
        <f t="shared" si="1"/>
        <v>188880</v>
      </c>
    </row>
    <row r="18" spans="1:10" ht="27" customHeight="1">
      <c r="A18" s="5" t="s">
        <v>23</v>
      </c>
      <c r="B18" s="2">
        <f aca="true" t="shared" si="2" ref="B18:H18">SUM(B6:B17)</f>
        <v>953270</v>
      </c>
      <c r="C18" s="2">
        <f t="shared" si="2"/>
        <v>700399</v>
      </c>
      <c r="D18" s="2">
        <f t="shared" si="2"/>
        <v>40818</v>
      </c>
      <c r="E18" s="2">
        <f t="shared" si="2"/>
        <v>1694487</v>
      </c>
      <c r="F18" s="2">
        <f t="shared" si="2"/>
        <v>2412</v>
      </c>
      <c r="G18" s="2">
        <f t="shared" si="2"/>
        <v>32298</v>
      </c>
      <c r="H18" s="2">
        <f t="shared" si="2"/>
        <v>456000</v>
      </c>
      <c r="I18" s="21">
        <f>SUM(E18+F18+G18+H18)</f>
        <v>2185197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W2" sqref="W2"/>
    </sheetView>
  </sheetViews>
  <sheetFormatPr defaultColWidth="9.00390625" defaultRowHeight="16.5"/>
  <cols>
    <col min="1" max="1" width="7.625" style="0" customWidth="1"/>
    <col min="2" max="2" width="10.00390625" style="0" customWidth="1"/>
    <col min="3" max="3" width="10.625" style="0" customWidth="1"/>
    <col min="4" max="4" width="9.125" style="0" customWidth="1"/>
    <col min="5" max="6" width="9.625" style="0" customWidth="1"/>
    <col min="7" max="7" width="10.00390625" style="0" customWidth="1"/>
    <col min="8" max="8" width="9.875" style="0" customWidth="1"/>
    <col min="9" max="9" width="9.625" style="0" customWidth="1"/>
    <col min="10" max="10" width="9.875" style="0" customWidth="1"/>
    <col min="11" max="11" width="10.625" style="0" customWidth="1"/>
    <col min="12" max="12" width="10.50390625" style="0" customWidth="1"/>
    <col min="13" max="13" width="10.125" style="0" customWidth="1"/>
    <col min="14" max="14" width="9.625" style="0" customWidth="1"/>
    <col min="15" max="21" width="10.875" style="0" customWidth="1"/>
    <col min="22" max="22" width="12.875" style="0" customWidth="1"/>
    <col min="23" max="23" width="13.50390625" style="0" customWidth="1"/>
  </cols>
  <sheetData>
    <row r="1" spans="1:23" ht="24.75">
      <c r="A1" s="54" t="s">
        <v>128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7"/>
      <c r="S2" s="7"/>
      <c r="T2" s="7"/>
      <c r="U2" s="7"/>
      <c r="W2" s="14" t="s">
        <v>136</v>
      </c>
    </row>
    <row r="3" spans="1:23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60"/>
      <c r="J3" s="67" t="s">
        <v>17</v>
      </c>
      <c r="K3" s="67"/>
      <c r="L3" s="69" t="s">
        <v>91</v>
      </c>
      <c r="M3" s="81"/>
      <c r="N3" s="69" t="s">
        <v>92</v>
      </c>
      <c r="O3" s="81"/>
      <c r="P3" s="69" t="s">
        <v>132</v>
      </c>
      <c r="Q3" s="70"/>
      <c r="R3" s="69" t="s">
        <v>133</v>
      </c>
      <c r="S3" s="70"/>
      <c r="T3" s="58" t="s">
        <v>137</v>
      </c>
      <c r="U3" s="59"/>
      <c r="V3" s="71" t="s">
        <v>21</v>
      </c>
      <c r="W3" s="72"/>
    </row>
    <row r="4" spans="1:23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3" t="s">
        <v>18</v>
      </c>
      <c r="M4" s="3" t="s">
        <v>19</v>
      </c>
      <c r="N4" s="3" t="s">
        <v>18</v>
      </c>
      <c r="O4" s="3" t="s">
        <v>19</v>
      </c>
      <c r="P4" s="3" t="s">
        <v>18</v>
      </c>
      <c r="Q4" s="3" t="s">
        <v>19</v>
      </c>
      <c r="R4" s="3" t="s">
        <v>18</v>
      </c>
      <c r="S4" s="3" t="s">
        <v>19</v>
      </c>
      <c r="T4" s="3" t="s">
        <v>18</v>
      </c>
      <c r="U4" s="3" t="s">
        <v>19</v>
      </c>
      <c r="V4" s="5" t="s">
        <v>15</v>
      </c>
      <c r="W4" s="5" t="s">
        <v>11</v>
      </c>
    </row>
    <row r="5" spans="1:23" ht="24.75" customHeight="1">
      <c r="A5" s="1" t="s">
        <v>12</v>
      </c>
      <c r="B5" s="2">
        <v>570400</v>
      </c>
      <c r="C5" s="2">
        <v>2098804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38400</v>
      </c>
      <c r="O5" s="2">
        <v>157432</v>
      </c>
      <c r="P5" s="2"/>
      <c r="Q5" s="2"/>
      <c r="R5" s="2"/>
      <c r="S5" s="2"/>
      <c r="T5" s="2"/>
      <c r="U5" s="2"/>
      <c r="V5" s="2">
        <f>SUM(B5+D5+F5+H5+J5+L5+N5+P5+R5+T5)</f>
        <v>608800</v>
      </c>
      <c r="W5" s="2">
        <f>SUM(C5+E5+G5+I5+K5+M5+O5+Q5+S5+U5)</f>
        <v>2256236</v>
      </c>
    </row>
    <row r="6" spans="1:23" ht="24.75" customHeight="1">
      <c r="A6" s="1" t="s">
        <v>0</v>
      </c>
      <c r="B6" s="2">
        <v>439200</v>
      </c>
      <c r="C6" s="2">
        <v>1677066</v>
      </c>
      <c r="D6" s="2">
        <v>7120</v>
      </c>
      <c r="E6" s="2">
        <v>34128</v>
      </c>
      <c r="F6" s="2">
        <v>2991</v>
      </c>
      <c r="G6" s="2">
        <v>12099</v>
      </c>
      <c r="H6" s="2">
        <v>1960</v>
      </c>
      <c r="I6" s="2">
        <v>6666</v>
      </c>
      <c r="J6" s="2">
        <v>11320</v>
      </c>
      <c r="K6" s="2">
        <v>54370</v>
      </c>
      <c r="L6" s="2">
        <v>18360</v>
      </c>
      <c r="M6" s="2">
        <v>93248</v>
      </c>
      <c r="N6" s="2">
        <v>31200</v>
      </c>
      <c r="O6" s="2">
        <v>130843</v>
      </c>
      <c r="P6" s="2"/>
      <c r="Q6" s="2"/>
      <c r="R6" s="2"/>
      <c r="S6" s="2"/>
      <c r="T6" s="2"/>
      <c r="U6" s="2"/>
      <c r="V6" s="2">
        <f aca="true" t="shared" si="0" ref="V6:V16">SUM(B6+D6+F6+H6+J6+L6+N6+P6+R6+T6)</f>
        <v>512151</v>
      </c>
      <c r="W6" s="2">
        <f aca="true" t="shared" si="1" ref="W6:W16">SUM(C6+E6+G6+I6+K6+M6+O6+Q6+S6+U6)</f>
        <v>2008420</v>
      </c>
    </row>
    <row r="7" spans="1:23" ht="24.75" customHeight="1">
      <c r="A7" s="1" t="s">
        <v>1</v>
      </c>
      <c r="B7" s="2">
        <v>306800</v>
      </c>
      <c r="C7" s="2">
        <v>1252932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25680</v>
      </c>
      <c r="O7" s="2">
        <v>114942</v>
      </c>
      <c r="P7" s="2"/>
      <c r="Q7" s="2"/>
      <c r="R7" s="2"/>
      <c r="S7" s="2"/>
      <c r="T7" s="2"/>
      <c r="U7" s="2"/>
      <c r="V7" s="2">
        <f t="shared" si="0"/>
        <v>332480</v>
      </c>
      <c r="W7" s="2">
        <f t="shared" si="1"/>
        <v>1367874</v>
      </c>
    </row>
    <row r="8" spans="1:23" ht="24.75" customHeight="1">
      <c r="A8" s="1" t="s">
        <v>2</v>
      </c>
      <c r="B8" s="2">
        <v>541200</v>
      </c>
      <c r="C8" s="2">
        <v>1999582</v>
      </c>
      <c r="D8" s="2">
        <v>6560</v>
      </c>
      <c r="E8" s="2">
        <v>31315</v>
      </c>
      <c r="F8" s="2">
        <v>2925</v>
      </c>
      <c r="G8" s="2">
        <v>12551</v>
      </c>
      <c r="H8" s="2">
        <v>2120</v>
      </c>
      <c r="I8" s="2">
        <v>8301</v>
      </c>
      <c r="J8" s="2">
        <v>10920</v>
      </c>
      <c r="K8" s="2">
        <v>53122</v>
      </c>
      <c r="L8" s="2">
        <v>16280</v>
      </c>
      <c r="M8" s="2">
        <v>83065</v>
      </c>
      <c r="N8" s="9">
        <v>28320</v>
      </c>
      <c r="O8" s="9">
        <v>125916</v>
      </c>
      <c r="P8" s="9">
        <v>760</v>
      </c>
      <c r="Q8" s="9">
        <v>1991</v>
      </c>
      <c r="R8" s="2"/>
      <c r="S8" s="2"/>
      <c r="T8" s="2"/>
      <c r="U8" s="2"/>
      <c r="V8" s="2">
        <f t="shared" si="0"/>
        <v>609085</v>
      </c>
      <c r="W8" s="2">
        <f t="shared" si="1"/>
        <v>2315843</v>
      </c>
    </row>
    <row r="9" spans="1:23" ht="24.75" customHeight="1">
      <c r="A9" s="1" t="s">
        <v>3</v>
      </c>
      <c r="B9" s="2">
        <v>665200</v>
      </c>
      <c r="C9" s="2">
        <v>2164686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34560</v>
      </c>
      <c r="O9" s="2">
        <v>135719</v>
      </c>
      <c r="P9" s="2"/>
      <c r="Q9" s="2"/>
      <c r="R9" s="2"/>
      <c r="S9" s="2"/>
      <c r="T9" s="2"/>
      <c r="U9" s="2"/>
      <c r="V9" s="2">
        <f t="shared" si="0"/>
        <v>699760</v>
      </c>
      <c r="W9" s="2">
        <f t="shared" si="1"/>
        <v>2300405</v>
      </c>
    </row>
    <row r="10" spans="1:23" ht="24.75" customHeight="1">
      <c r="A10" s="1" t="s">
        <v>4</v>
      </c>
      <c r="B10" s="2">
        <v>881600</v>
      </c>
      <c r="C10" s="2">
        <v>2632103</v>
      </c>
      <c r="D10" s="2">
        <v>9440</v>
      </c>
      <c r="E10" s="2">
        <v>45583</v>
      </c>
      <c r="F10" s="2">
        <v>2615</v>
      </c>
      <c r="G10" s="2">
        <v>10525</v>
      </c>
      <c r="H10" s="2">
        <v>4040</v>
      </c>
      <c r="I10" s="2">
        <v>18049</v>
      </c>
      <c r="J10" s="2">
        <v>11200</v>
      </c>
      <c r="K10" s="2">
        <v>54178</v>
      </c>
      <c r="L10" s="2">
        <v>3280</v>
      </c>
      <c r="M10" s="2">
        <v>14036</v>
      </c>
      <c r="N10" s="2">
        <v>20760</v>
      </c>
      <c r="O10" s="2">
        <v>106323</v>
      </c>
      <c r="P10" s="2">
        <v>31360</v>
      </c>
      <c r="Q10" s="2">
        <v>126573</v>
      </c>
      <c r="R10" s="2">
        <v>80</v>
      </c>
      <c r="S10" s="2">
        <v>180</v>
      </c>
      <c r="T10" s="2"/>
      <c r="U10" s="2"/>
      <c r="V10" s="2">
        <f t="shared" si="0"/>
        <v>964375</v>
      </c>
      <c r="W10" s="2">
        <f t="shared" si="1"/>
        <v>3007550</v>
      </c>
    </row>
    <row r="11" spans="1:23" ht="24.75" customHeight="1">
      <c r="A11" s="1" t="s">
        <v>5</v>
      </c>
      <c r="B11" s="2">
        <v>1018400</v>
      </c>
      <c r="C11" s="2">
        <v>3464790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48000</v>
      </c>
      <c r="O11" s="2">
        <v>188146</v>
      </c>
      <c r="P11" s="2"/>
      <c r="Q11" s="2"/>
      <c r="R11" s="2"/>
      <c r="S11" s="2"/>
      <c r="T11" s="2"/>
      <c r="U11" s="2"/>
      <c r="V11" s="2">
        <f t="shared" si="0"/>
        <v>1066400</v>
      </c>
      <c r="W11" s="2">
        <f t="shared" si="1"/>
        <v>3652936</v>
      </c>
    </row>
    <row r="12" spans="1:23" ht="24.75" customHeight="1">
      <c r="A12" s="1" t="s">
        <v>6</v>
      </c>
      <c r="B12" s="2">
        <v>730800</v>
      </c>
      <c r="C12" s="2">
        <v>2564998</v>
      </c>
      <c r="D12" s="2">
        <v>13040</v>
      </c>
      <c r="E12" s="2">
        <v>79112</v>
      </c>
      <c r="F12" s="2">
        <v>2433</v>
      </c>
      <c r="G12" s="2">
        <v>11329</v>
      </c>
      <c r="H12" s="2">
        <v>2760</v>
      </c>
      <c r="I12" s="2">
        <v>13478</v>
      </c>
      <c r="J12" s="2">
        <v>11120</v>
      </c>
      <c r="K12" s="2">
        <v>66382</v>
      </c>
      <c r="L12" s="2">
        <v>32760</v>
      </c>
      <c r="M12" s="2">
        <v>211413</v>
      </c>
      <c r="N12" s="2">
        <v>44720</v>
      </c>
      <c r="O12" s="2">
        <v>183290</v>
      </c>
      <c r="P12" s="2">
        <v>5280</v>
      </c>
      <c r="Q12" s="2">
        <v>30044</v>
      </c>
      <c r="R12" s="2">
        <v>320</v>
      </c>
      <c r="S12" s="2">
        <v>670</v>
      </c>
      <c r="T12" s="2"/>
      <c r="U12" s="2"/>
      <c r="V12" s="2">
        <f t="shared" si="0"/>
        <v>843233</v>
      </c>
      <c r="W12" s="2">
        <f t="shared" si="1"/>
        <v>3160716</v>
      </c>
    </row>
    <row r="13" spans="1:23" ht="24.75" customHeight="1">
      <c r="A13" s="1" t="s">
        <v>7</v>
      </c>
      <c r="B13" s="2">
        <v>621600</v>
      </c>
      <c r="C13" s="2">
        <v>2277390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3">
        <v>42480</v>
      </c>
      <c r="O13" s="13">
        <v>171251</v>
      </c>
      <c r="P13" s="13"/>
      <c r="Q13" s="13"/>
      <c r="R13" s="2"/>
      <c r="S13" s="2"/>
      <c r="T13" s="2"/>
      <c r="U13" s="2"/>
      <c r="V13" s="2">
        <f t="shared" si="0"/>
        <v>664080</v>
      </c>
      <c r="W13" s="2">
        <f t="shared" si="1"/>
        <v>2448641</v>
      </c>
    </row>
    <row r="14" spans="1:23" ht="24.75" customHeight="1">
      <c r="A14" s="1" t="s">
        <v>8</v>
      </c>
      <c r="B14" s="2">
        <v>768000</v>
      </c>
      <c r="C14" s="2">
        <v>2764339</v>
      </c>
      <c r="D14" s="2">
        <v>9360</v>
      </c>
      <c r="E14" s="2">
        <v>44397</v>
      </c>
      <c r="F14" s="2">
        <v>2346</v>
      </c>
      <c r="G14" s="2">
        <v>10936</v>
      </c>
      <c r="H14" s="2">
        <v>1800</v>
      </c>
      <c r="I14" s="2">
        <v>7416</v>
      </c>
      <c r="J14" s="2">
        <v>10000</v>
      </c>
      <c r="K14" s="2">
        <v>60425</v>
      </c>
      <c r="L14" s="2">
        <v>28240</v>
      </c>
      <c r="M14" s="2">
        <v>184685</v>
      </c>
      <c r="N14" s="2">
        <v>44160</v>
      </c>
      <c r="O14" s="2">
        <v>177458</v>
      </c>
      <c r="P14" s="2">
        <v>4880</v>
      </c>
      <c r="Q14" s="2">
        <v>27939</v>
      </c>
      <c r="R14" s="2">
        <v>320</v>
      </c>
      <c r="S14" s="2">
        <v>672</v>
      </c>
      <c r="T14" s="2"/>
      <c r="U14" s="2"/>
      <c r="V14" s="2">
        <f t="shared" si="0"/>
        <v>869106</v>
      </c>
      <c r="W14" s="2">
        <f t="shared" si="1"/>
        <v>3278267</v>
      </c>
    </row>
    <row r="15" spans="1:23" ht="24.75" customHeight="1">
      <c r="A15" s="1" t="s">
        <v>9</v>
      </c>
      <c r="B15" s="2">
        <v>828800</v>
      </c>
      <c r="C15" s="2">
        <v>2623782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33760</v>
      </c>
      <c r="O15" s="2">
        <v>131434</v>
      </c>
      <c r="P15" s="2"/>
      <c r="Q15" s="2"/>
      <c r="R15" s="2"/>
      <c r="S15" s="2"/>
      <c r="T15" s="2"/>
      <c r="U15" s="2"/>
      <c r="V15" s="2">
        <f t="shared" si="0"/>
        <v>862560</v>
      </c>
      <c r="W15" s="2">
        <f t="shared" si="1"/>
        <v>2755216</v>
      </c>
    </row>
    <row r="16" spans="1:23" ht="24.75" customHeight="1">
      <c r="A16" s="1" t="s">
        <v>10</v>
      </c>
      <c r="B16" s="2">
        <v>694400</v>
      </c>
      <c r="C16" s="2">
        <v>2225288</v>
      </c>
      <c r="D16" s="2">
        <v>9280</v>
      </c>
      <c r="E16" s="2">
        <v>45767</v>
      </c>
      <c r="F16" s="2">
        <v>2627</v>
      </c>
      <c r="G16" s="2">
        <v>10629</v>
      </c>
      <c r="H16" s="2">
        <v>2640</v>
      </c>
      <c r="I16" s="2">
        <v>10699</v>
      </c>
      <c r="J16" s="2">
        <v>11480</v>
      </c>
      <c r="K16" s="2">
        <v>56927</v>
      </c>
      <c r="L16" s="2">
        <v>20840</v>
      </c>
      <c r="M16" s="2">
        <v>107523</v>
      </c>
      <c r="N16" s="2">
        <v>28960</v>
      </c>
      <c r="O16" s="2">
        <v>118329</v>
      </c>
      <c r="P16" s="2">
        <v>5360</v>
      </c>
      <c r="Q16" s="2">
        <v>25437</v>
      </c>
      <c r="R16" s="2">
        <v>200</v>
      </c>
      <c r="S16" s="2">
        <v>364</v>
      </c>
      <c r="T16" s="2">
        <v>880</v>
      </c>
      <c r="U16" s="2">
        <v>2152</v>
      </c>
      <c r="V16" s="2">
        <f t="shared" si="0"/>
        <v>776667</v>
      </c>
      <c r="W16" s="2">
        <f t="shared" si="1"/>
        <v>2603115</v>
      </c>
    </row>
    <row r="17" spans="1:23" ht="27" customHeight="1">
      <c r="A17" s="5" t="s">
        <v>23</v>
      </c>
      <c r="B17" s="2">
        <f>SUM(B5:B16)</f>
        <v>8066400</v>
      </c>
      <c r="C17" s="2">
        <f aca="true" t="shared" si="2" ref="C17:U17">SUM(C5:C16)</f>
        <v>27745760</v>
      </c>
      <c r="D17" s="2">
        <f t="shared" si="2"/>
        <v>54800</v>
      </c>
      <c r="E17" s="2">
        <f t="shared" si="2"/>
        <v>280302</v>
      </c>
      <c r="F17" s="2">
        <f t="shared" si="2"/>
        <v>15937</v>
      </c>
      <c r="G17" s="2">
        <f>SUM(G5:G16)</f>
        <v>68069</v>
      </c>
      <c r="H17" s="2">
        <f>SUM(H5:H16)</f>
        <v>15320</v>
      </c>
      <c r="I17" s="2">
        <f>SUM(I5:I16)</f>
        <v>64609</v>
      </c>
      <c r="J17" s="2">
        <f t="shared" si="2"/>
        <v>66040</v>
      </c>
      <c r="K17" s="2">
        <f t="shared" si="2"/>
        <v>345404</v>
      </c>
      <c r="L17" s="2">
        <f t="shared" si="2"/>
        <v>119760</v>
      </c>
      <c r="M17" s="2">
        <f t="shared" si="2"/>
        <v>693970</v>
      </c>
      <c r="N17" s="2">
        <f t="shared" si="2"/>
        <v>421000</v>
      </c>
      <c r="O17" s="2">
        <f t="shared" si="2"/>
        <v>1741083</v>
      </c>
      <c r="P17" s="2">
        <f t="shared" si="2"/>
        <v>47640</v>
      </c>
      <c r="Q17" s="2">
        <f t="shared" si="2"/>
        <v>211984</v>
      </c>
      <c r="R17" s="2">
        <f t="shared" si="2"/>
        <v>920</v>
      </c>
      <c r="S17" s="2">
        <f t="shared" si="2"/>
        <v>1886</v>
      </c>
      <c r="T17" s="2">
        <f t="shared" si="2"/>
        <v>880</v>
      </c>
      <c r="U17" s="2">
        <f t="shared" si="2"/>
        <v>2152</v>
      </c>
      <c r="V17" s="2">
        <f>SUM(V5:V16)</f>
        <v>8808697</v>
      </c>
      <c r="W17" s="2">
        <f>SUM(W5:W16)</f>
        <v>31155219</v>
      </c>
    </row>
    <row r="19" spans="13:23" ht="16.5">
      <c r="M19" t="s">
        <v>13</v>
      </c>
      <c r="V19" t="s">
        <v>52</v>
      </c>
      <c r="W19" t="s">
        <v>16</v>
      </c>
    </row>
    <row r="20" spans="22:23" ht="16.5">
      <c r="V20" t="s">
        <v>53</v>
      </c>
      <c r="W20" t="s">
        <v>54</v>
      </c>
    </row>
    <row r="21" ht="16.5">
      <c r="V21" t="s">
        <v>97</v>
      </c>
    </row>
  </sheetData>
  <sheetProtection/>
  <mergeCells count="11">
    <mergeCell ref="V3:W3"/>
    <mergeCell ref="P3:Q3"/>
    <mergeCell ref="R3:S3"/>
    <mergeCell ref="T3:U3"/>
    <mergeCell ref="A1:W1"/>
    <mergeCell ref="A3:A4"/>
    <mergeCell ref="B3:C3"/>
    <mergeCell ref="D3:I3"/>
    <mergeCell ref="J3:K3"/>
    <mergeCell ref="L3:M3"/>
    <mergeCell ref="N3:O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D3" sqref="D3:G3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7" width="12.125" style="0" customWidth="1"/>
    <col min="8" max="8" width="9.125" style="0" customWidth="1"/>
    <col min="9" max="9" width="11.125" style="0" customWidth="1"/>
    <col min="10" max="10" width="9.50390625" style="0" customWidth="1"/>
    <col min="11" max="11" width="11.125" style="0" customWidth="1"/>
    <col min="12" max="12" width="10.00390625" style="0" customWidth="1"/>
    <col min="13" max="19" width="10.125" style="0" customWidth="1"/>
    <col min="20" max="20" width="13.125" style="0" customWidth="1"/>
    <col min="21" max="21" width="12.125" style="0" customWidth="1"/>
  </cols>
  <sheetData>
    <row r="1" spans="1:21" ht="24.75">
      <c r="A1" s="54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7"/>
      <c r="U2" s="14" t="s">
        <v>136</v>
      </c>
    </row>
    <row r="3" spans="1:21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6" t="s">
        <v>93</v>
      </c>
      <c r="K3" s="82"/>
      <c r="L3" s="82"/>
      <c r="M3" s="79"/>
      <c r="N3" s="76" t="s">
        <v>132</v>
      </c>
      <c r="O3" s="70"/>
      <c r="P3" s="76" t="s">
        <v>134</v>
      </c>
      <c r="Q3" s="70"/>
      <c r="R3" s="76" t="s">
        <v>135</v>
      </c>
      <c r="S3" s="70"/>
      <c r="T3" s="71" t="s">
        <v>21</v>
      </c>
      <c r="U3" s="72"/>
    </row>
    <row r="4" spans="1:21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3" t="s">
        <v>25</v>
      </c>
      <c r="M4" s="3" t="s">
        <v>26</v>
      </c>
      <c r="N4" s="3" t="s">
        <v>25</v>
      </c>
      <c r="O4" s="3" t="s">
        <v>26</v>
      </c>
      <c r="P4" s="3" t="s">
        <v>25</v>
      </c>
      <c r="Q4" s="3" t="s">
        <v>26</v>
      </c>
      <c r="R4" s="3" t="s">
        <v>25</v>
      </c>
      <c r="S4" s="3" t="s">
        <v>26</v>
      </c>
      <c r="T4" s="5" t="s">
        <v>27</v>
      </c>
      <c r="U4" s="5" t="s">
        <v>28</v>
      </c>
    </row>
    <row r="5" spans="1:21" ht="24.75" customHeight="1">
      <c r="A5" s="1" t="s">
        <v>12</v>
      </c>
      <c r="B5" s="2">
        <v>17249</v>
      </c>
      <c r="C5" s="2">
        <v>219995</v>
      </c>
      <c r="D5" s="2">
        <v>368</v>
      </c>
      <c r="E5" s="2">
        <v>4736</v>
      </c>
      <c r="F5" s="2"/>
      <c r="G5" s="2"/>
      <c r="H5" s="2"/>
      <c r="I5" s="2"/>
      <c r="J5" s="2">
        <v>188</v>
      </c>
      <c r="K5" s="2">
        <v>2620</v>
      </c>
      <c r="L5" s="2">
        <v>307</v>
      </c>
      <c r="M5" s="2">
        <v>3965</v>
      </c>
      <c r="N5" s="2"/>
      <c r="O5" s="2"/>
      <c r="P5" s="2"/>
      <c r="Q5" s="2"/>
      <c r="R5" s="2"/>
      <c r="S5" s="2"/>
      <c r="T5" s="2">
        <f>SUM(B5+D5+F5+H5+J5+L5+N5+P5+R5)</f>
        <v>18112</v>
      </c>
      <c r="U5" s="2">
        <f>SUM(C5+E5+G5+I5+K5+M5+O5+Q5+S5)</f>
        <v>231316</v>
      </c>
    </row>
    <row r="6" spans="1:21" ht="24.75" customHeight="1">
      <c r="A6" s="1" t="s">
        <v>0</v>
      </c>
      <c r="B6" s="2">
        <v>18091</v>
      </c>
      <c r="C6" s="2">
        <v>230646</v>
      </c>
      <c r="D6" s="2">
        <v>222</v>
      </c>
      <c r="E6" s="2">
        <v>2889</v>
      </c>
      <c r="F6" s="2">
        <v>25</v>
      </c>
      <c r="G6" s="2">
        <v>275</v>
      </c>
      <c r="H6" s="2">
        <v>20</v>
      </c>
      <c r="I6" s="2">
        <v>225</v>
      </c>
      <c r="J6" s="2">
        <v>169</v>
      </c>
      <c r="K6" s="2">
        <v>2380</v>
      </c>
      <c r="L6" s="2">
        <v>261</v>
      </c>
      <c r="M6" s="2">
        <v>3383</v>
      </c>
      <c r="N6" s="2"/>
      <c r="O6" s="2"/>
      <c r="P6" s="2"/>
      <c r="Q6" s="2"/>
      <c r="R6" s="2"/>
      <c r="S6" s="2"/>
      <c r="T6" s="2">
        <f aca="true" t="shared" si="0" ref="T6:T16">SUM(B6+D6+F6+H6+J6+L6+N6+P6+R6)</f>
        <v>18788</v>
      </c>
      <c r="U6" s="2">
        <f aca="true" t="shared" si="1" ref="U6:U16">SUM(C6+E6+G6+I6+K6+M6+O6+Q6+S6)</f>
        <v>239798</v>
      </c>
    </row>
    <row r="7" spans="1:21" ht="24.75" customHeight="1">
      <c r="A7" s="1" t="s">
        <v>1</v>
      </c>
      <c r="B7" s="8">
        <v>13109</v>
      </c>
      <c r="C7" s="8">
        <v>167623</v>
      </c>
      <c r="D7" s="2">
        <v>238</v>
      </c>
      <c r="E7" s="2">
        <v>3092</v>
      </c>
      <c r="F7" s="2"/>
      <c r="G7" s="2"/>
      <c r="H7" s="2"/>
      <c r="I7" s="2"/>
      <c r="J7" s="2">
        <v>184</v>
      </c>
      <c r="K7" s="2">
        <v>2570</v>
      </c>
      <c r="L7" s="2">
        <v>174</v>
      </c>
      <c r="M7" s="2">
        <v>2282</v>
      </c>
      <c r="N7" s="2">
        <v>8</v>
      </c>
      <c r="O7" s="2">
        <v>84</v>
      </c>
      <c r="P7" s="2"/>
      <c r="Q7" s="2"/>
      <c r="R7" s="2"/>
      <c r="S7" s="2"/>
      <c r="T7" s="2">
        <f t="shared" si="0"/>
        <v>13713</v>
      </c>
      <c r="U7" s="2">
        <f t="shared" si="1"/>
        <v>175651</v>
      </c>
    </row>
    <row r="8" spans="1:21" ht="24.75" customHeight="1">
      <c r="A8" s="1" t="s">
        <v>2</v>
      </c>
      <c r="B8" s="2">
        <v>17520</v>
      </c>
      <c r="C8" s="2">
        <v>223423</v>
      </c>
      <c r="D8" s="2">
        <v>273</v>
      </c>
      <c r="E8" s="2">
        <v>3535</v>
      </c>
      <c r="F8" s="2">
        <v>19</v>
      </c>
      <c r="G8" s="2">
        <v>218</v>
      </c>
      <c r="H8" s="2">
        <v>16</v>
      </c>
      <c r="I8" s="2">
        <v>195</v>
      </c>
      <c r="J8" s="2">
        <v>221</v>
      </c>
      <c r="K8" s="2">
        <v>3038</v>
      </c>
      <c r="L8" s="2">
        <v>232</v>
      </c>
      <c r="M8" s="2">
        <v>3016</v>
      </c>
      <c r="N8" s="2">
        <v>3</v>
      </c>
      <c r="O8" s="2">
        <v>59</v>
      </c>
      <c r="P8" s="2"/>
      <c r="Q8" s="2"/>
      <c r="R8" s="2"/>
      <c r="S8" s="2"/>
      <c r="T8" s="2">
        <f t="shared" si="0"/>
        <v>18284</v>
      </c>
      <c r="U8" s="2">
        <f t="shared" si="1"/>
        <v>233484</v>
      </c>
    </row>
    <row r="9" spans="1:21" ht="24.75" customHeight="1">
      <c r="A9" s="1" t="s">
        <v>3</v>
      </c>
      <c r="B9" s="2">
        <v>17116</v>
      </c>
      <c r="C9" s="2">
        <v>218311</v>
      </c>
      <c r="D9" s="2">
        <v>244</v>
      </c>
      <c r="E9" s="2">
        <v>3167</v>
      </c>
      <c r="F9" s="2"/>
      <c r="G9" s="2"/>
      <c r="H9" s="2"/>
      <c r="I9" s="2"/>
      <c r="J9" s="2">
        <v>211</v>
      </c>
      <c r="K9" s="2">
        <v>2911</v>
      </c>
      <c r="L9" s="2">
        <v>248</v>
      </c>
      <c r="M9" s="2">
        <v>3218</v>
      </c>
      <c r="N9" s="2">
        <v>24</v>
      </c>
      <c r="O9" s="2">
        <v>252</v>
      </c>
      <c r="P9" s="2"/>
      <c r="Q9" s="2"/>
      <c r="R9" s="2"/>
      <c r="S9" s="2"/>
      <c r="T9" s="2">
        <f t="shared" si="0"/>
        <v>17843</v>
      </c>
      <c r="U9" s="2">
        <f t="shared" si="1"/>
        <v>227859</v>
      </c>
    </row>
    <row r="10" spans="1:21" ht="24.75" customHeight="1">
      <c r="A10" s="1" t="s">
        <v>4</v>
      </c>
      <c r="B10" s="2">
        <v>15696</v>
      </c>
      <c r="C10" s="2">
        <v>200349</v>
      </c>
      <c r="D10" s="2">
        <v>301</v>
      </c>
      <c r="E10" s="2">
        <v>3889</v>
      </c>
      <c r="F10" s="2">
        <v>25</v>
      </c>
      <c r="G10" s="2">
        <v>245</v>
      </c>
      <c r="H10" s="2">
        <v>32</v>
      </c>
      <c r="I10" s="2">
        <v>344</v>
      </c>
      <c r="J10" s="2">
        <v>170</v>
      </c>
      <c r="K10" s="2">
        <v>2393</v>
      </c>
      <c r="L10" s="2">
        <v>285</v>
      </c>
      <c r="M10" s="2">
        <v>3687</v>
      </c>
      <c r="N10" s="2">
        <v>35</v>
      </c>
      <c r="O10" s="2">
        <v>371</v>
      </c>
      <c r="P10" s="2"/>
      <c r="Q10" s="2"/>
      <c r="R10" s="2"/>
      <c r="S10" s="2"/>
      <c r="T10" s="2">
        <f t="shared" si="0"/>
        <v>16544</v>
      </c>
      <c r="U10" s="2">
        <f t="shared" si="1"/>
        <v>211278</v>
      </c>
    </row>
    <row r="11" spans="1:21" ht="24.75" customHeight="1">
      <c r="A11" s="1" t="s">
        <v>5</v>
      </c>
      <c r="B11" s="2">
        <v>15934</v>
      </c>
      <c r="C11" s="2">
        <v>203360</v>
      </c>
      <c r="D11" s="2">
        <v>272</v>
      </c>
      <c r="E11" s="2">
        <v>3522</v>
      </c>
      <c r="F11" s="2"/>
      <c r="G11" s="2"/>
      <c r="H11" s="2"/>
      <c r="I11" s="2"/>
      <c r="J11" s="2">
        <v>152</v>
      </c>
      <c r="K11" s="2">
        <v>2164</v>
      </c>
      <c r="L11" s="2">
        <v>363</v>
      </c>
      <c r="M11" s="2">
        <v>4674</v>
      </c>
      <c r="N11" s="2">
        <v>40</v>
      </c>
      <c r="O11" s="2">
        <v>432</v>
      </c>
      <c r="P11" s="2"/>
      <c r="Q11" s="2"/>
      <c r="R11" s="2"/>
      <c r="S11" s="2"/>
      <c r="T11" s="2">
        <f t="shared" si="0"/>
        <v>16761</v>
      </c>
      <c r="U11" s="2">
        <f t="shared" si="1"/>
        <v>214152</v>
      </c>
    </row>
    <row r="12" spans="1:21" ht="24.75" customHeight="1">
      <c r="A12" s="1" t="s">
        <v>6</v>
      </c>
      <c r="B12" s="2">
        <v>15592</v>
      </c>
      <c r="C12" s="2">
        <v>199033</v>
      </c>
      <c r="D12" s="2">
        <v>741</v>
      </c>
      <c r="E12" s="2">
        <v>9455</v>
      </c>
      <c r="F12" s="2">
        <v>23</v>
      </c>
      <c r="G12" s="2">
        <v>246</v>
      </c>
      <c r="H12" s="2">
        <v>12</v>
      </c>
      <c r="I12" s="2">
        <v>150</v>
      </c>
      <c r="J12" s="2">
        <v>198</v>
      </c>
      <c r="K12" s="2">
        <v>2747</v>
      </c>
      <c r="L12" s="2">
        <v>504</v>
      </c>
      <c r="M12" s="2">
        <v>6457</v>
      </c>
      <c r="N12" s="2">
        <v>114</v>
      </c>
      <c r="O12" s="2">
        <v>1362</v>
      </c>
      <c r="P12" s="2">
        <v>2</v>
      </c>
      <c r="Q12" s="2">
        <v>54</v>
      </c>
      <c r="R12" s="2"/>
      <c r="S12" s="2"/>
      <c r="T12" s="2">
        <f t="shared" si="0"/>
        <v>17186</v>
      </c>
      <c r="U12" s="2">
        <f t="shared" si="1"/>
        <v>219504</v>
      </c>
    </row>
    <row r="13" spans="1:21" ht="24.75" customHeight="1">
      <c r="A13" s="1" t="s">
        <v>7</v>
      </c>
      <c r="B13" s="2">
        <v>12777</v>
      </c>
      <c r="C13" s="2">
        <v>163424</v>
      </c>
      <c r="D13" s="2">
        <v>507</v>
      </c>
      <c r="E13" s="2">
        <v>6495</v>
      </c>
      <c r="F13" s="2"/>
      <c r="G13" s="2"/>
      <c r="H13" s="2"/>
      <c r="I13" s="2"/>
      <c r="J13" s="2">
        <v>159</v>
      </c>
      <c r="K13" s="2">
        <v>2253</v>
      </c>
      <c r="L13" s="2">
        <v>399</v>
      </c>
      <c r="M13" s="2">
        <v>5129</v>
      </c>
      <c r="N13" s="2">
        <v>63</v>
      </c>
      <c r="O13" s="2">
        <v>718</v>
      </c>
      <c r="P13" s="2">
        <v>0</v>
      </c>
      <c r="Q13" s="2">
        <v>36</v>
      </c>
      <c r="R13" s="2"/>
      <c r="S13" s="2"/>
      <c r="T13" s="2">
        <f t="shared" si="0"/>
        <v>13905</v>
      </c>
      <c r="U13" s="2">
        <f t="shared" si="1"/>
        <v>178055</v>
      </c>
    </row>
    <row r="14" spans="1:21" ht="24.75" customHeight="1">
      <c r="A14" s="1" t="s">
        <v>8</v>
      </c>
      <c r="B14" s="2">
        <v>11650</v>
      </c>
      <c r="C14" s="2">
        <v>149167</v>
      </c>
      <c r="D14" s="2">
        <v>510</v>
      </c>
      <c r="E14" s="2">
        <v>6532</v>
      </c>
      <c r="F14" s="2">
        <v>10</v>
      </c>
      <c r="G14" s="2">
        <v>149</v>
      </c>
      <c r="H14" s="2">
        <v>8</v>
      </c>
      <c r="I14" s="2">
        <v>133</v>
      </c>
      <c r="J14" s="2">
        <v>184</v>
      </c>
      <c r="K14" s="2">
        <v>2570</v>
      </c>
      <c r="L14" s="2">
        <v>485</v>
      </c>
      <c r="M14" s="2">
        <v>6217</v>
      </c>
      <c r="N14" s="2">
        <v>73</v>
      </c>
      <c r="O14" s="2">
        <v>844</v>
      </c>
      <c r="P14" s="2">
        <v>0</v>
      </c>
      <c r="Q14" s="2">
        <v>36</v>
      </c>
      <c r="R14" s="2">
        <v>22</v>
      </c>
      <c r="S14" s="2">
        <v>35</v>
      </c>
      <c r="T14" s="2">
        <f t="shared" si="0"/>
        <v>12942</v>
      </c>
      <c r="U14" s="2">
        <f t="shared" si="1"/>
        <v>165683</v>
      </c>
    </row>
    <row r="15" spans="1:21" ht="24.75" customHeight="1">
      <c r="A15" s="1" t="s">
        <v>9</v>
      </c>
      <c r="B15" s="2">
        <v>17262</v>
      </c>
      <c r="C15" s="2">
        <v>220158</v>
      </c>
      <c r="D15" s="2">
        <v>189</v>
      </c>
      <c r="E15" s="2">
        <v>2472</v>
      </c>
      <c r="F15" s="2"/>
      <c r="G15" s="2"/>
      <c r="H15" s="2"/>
      <c r="I15" s="2"/>
      <c r="J15" s="2">
        <v>167</v>
      </c>
      <c r="K15" s="2">
        <v>2355</v>
      </c>
      <c r="L15" s="2">
        <v>614</v>
      </c>
      <c r="M15" s="2">
        <v>7848</v>
      </c>
      <c r="N15" s="2">
        <v>83</v>
      </c>
      <c r="O15" s="2">
        <v>971</v>
      </c>
      <c r="P15" s="2">
        <v>1</v>
      </c>
      <c r="Q15" s="2">
        <v>43</v>
      </c>
      <c r="R15" s="2"/>
      <c r="S15" s="2"/>
      <c r="T15" s="2">
        <f t="shared" si="0"/>
        <v>18316</v>
      </c>
      <c r="U15" s="2">
        <f t="shared" si="1"/>
        <v>233847</v>
      </c>
    </row>
    <row r="16" spans="1:21" ht="24.75" customHeight="1">
      <c r="A16" s="1" t="s">
        <v>10</v>
      </c>
      <c r="B16" s="2">
        <v>19274</v>
      </c>
      <c r="C16" s="2">
        <v>245610</v>
      </c>
      <c r="D16" s="2">
        <v>172</v>
      </c>
      <c r="E16" s="2">
        <v>2257</v>
      </c>
      <c r="F16" s="2">
        <v>32</v>
      </c>
      <c r="G16" s="2">
        <v>344</v>
      </c>
      <c r="H16" s="2">
        <v>9</v>
      </c>
      <c r="I16" s="2">
        <v>141</v>
      </c>
      <c r="J16" s="2">
        <v>169</v>
      </c>
      <c r="K16" s="2">
        <v>2380</v>
      </c>
      <c r="L16" s="2">
        <v>624</v>
      </c>
      <c r="M16" s="2">
        <v>7975</v>
      </c>
      <c r="N16" s="2">
        <v>82</v>
      </c>
      <c r="O16" s="2">
        <v>958</v>
      </c>
      <c r="P16" s="2">
        <v>0</v>
      </c>
      <c r="Q16" s="2">
        <v>36</v>
      </c>
      <c r="R16" s="2">
        <v>3</v>
      </c>
      <c r="S16" s="2">
        <v>93</v>
      </c>
      <c r="T16" s="2">
        <f t="shared" si="0"/>
        <v>20365</v>
      </c>
      <c r="U16" s="2">
        <f t="shared" si="1"/>
        <v>259794</v>
      </c>
    </row>
    <row r="17" spans="1:21" ht="27" customHeight="1">
      <c r="A17" s="5" t="s">
        <v>23</v>
      </c>
      <c r="B17" s="2">
        <f aca="true" t="shared" si="2" ref="B17:U17">SUM(B5:B16)</f>
        <v>191270</v>
      </c>
      <c r="C17" s="2">
        <f t="shared" si="2"/>
        <v>2441099</v>
      </c>
      <c r="D17" s="2">
        <f t="shared" si="2"/>
        <v>4037</v>
      </c>
      <c r="E17" s="2">
        <f t="shared" si="2"/>
        <v>52041</v>
      </c>
      <c r="F17" s="2">
        <f>SUM(F5:F16)</f>
        <v>134</v>
      </c>
      <c r="G17" s="2">
        <f>SUM(G5:G16)</f>
        <v>1477</v>
      </c>
      <c r="H17" s="2">
        <f>SUM(H5:H16)</f>
        <v>97</v>
      </c>
      <c r="I17" s="2">
        <f t="shared" si="2"/>
        <v>1188</v>
      </c>
      <c r="J17" s="2">
        <f t="shared" si="2"/>
        <v>2172</v>
      </c>
      <c r="K17" s="2">
        <f t="shared" si="2"/>
        <v>30381</v>
      </c>
      <c r="L17" s="2">
        <f t="shared" si="2"/>
        <v>4496</v>
      </c>
      <c r="M17" s="2">
        <f t="shared" si="2"/>
        <v>57851</v>
      </c>
      <c r="N17" s="2">
        <f t="shared" si="2"/>
        <v>525</v>
      </c>
      <c r="O17" s="2">
        <f t="shared" si="2"/>
        <v>6051</v>
      </c>
      <c r="P17" s="2">
        <f t="shared" si="2"/>
        <v>3</v>
      </c>
      <c r="Q17" s="2">
        <f t="shared" si="2"/>
        <v>205</v>
      </c>
      <c r="R17" s="2">
        <f t="shared" si="2"/>
        <v>25</v>
      </c>
      <c r="S17" s="2">
        <f t="shared" si="2"/>
        <v>128</v>
      </c>
      <c r="T17" s="2">
        <f t="shared" si="2"/>
        <v>202759</v>
      </c>
      <c r="U17" s="2">
        <f t="shared" si="2"/>
        <v>2590421</v>
      </c>
    </row>
  </sheetData>
  <sheetProtection/>
  <mergeCells count="10">
    <mergeCell ref="A1:U1"/>
    <mergeCell ref="A3:A4"/>
    <mergeCell ref="B3:C3"/>
    <mergeCell ref="D3:G3"/>
    <mergeCell ref="H3:I3"/>
    <mergeCell ref="J3:M3"/>
    <mergeCell ref="T3:U3"/>
    <mergeCell ref="N3:O3"/>
    <mergeCell ref="P3:Q3"/>
    <mergeCell ref="R3:S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1"/>
  <sheetViews>
    <sheetView zoomScale="115" zoomScaleNormal="115" zoomScalePageLayoutView="0" workbookViewId="0" topLeftCell="A1">
      <selection activeCell="B17" sqref="B17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4.75">
      <c r="A1" s="54" t="s">
        <v>130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14" t="s">
        <v>138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87089</v>
      </c>
      <c r="C6" s="2">
        <v>58904</v>
      </c>
      <c r="D6" s="2">
        <v>3370</v>
      </c>
      <c r="E6" s="2">
        <v>149363</v>
      </c>
      <c r="F6" s="2">
        <v>201</v>
      </c>
      <c r="G6" s="2">
        <v>3820</v>
      </c>
      <c r="H6" s="2">
        <v>38000</v>
      </c>
      <c r="I6" s="2">
        <f>SUM(E6+F6+G6+H6)</f>
        <v>191384</v>
      </c>
    </row>
    <row r="7" spans="1:9" ht="24.75" customHeight="1">
      <c r="A7" s="1" t="s">
        <v>0</v>
      </c>
      <c r="B7" s="8">
        <f>E7-C7-D7</f>
        <v>80386</v>
      </c>
      <c r="C7" s="2">
        <v>58068</v>
      </c>
      <c r="D7" s="2">
        <v>3743</v>
      </c>
      <c r="E7" s="2">
        <v>142197</v>
      </c>
      <c r="F7" s="2">
        <v>201</v>
      </c>
      <c r="G7" s="2">
        <v>3200</v>
      </c>
      <c r="H7" s="2">
        <v>38000</v>
      </c>
      <c r="I7" s="2">
        <f>SUM(E7+F7+G7+H7)</f>
        <v>183598</v>
      </c>
    </row>
    <row r="8" spans="1:9" ht="24.75" customHeight="1">
      <c r="A8" s="1" t="s">
        <v>1</v>
      </c>
      <c r="B8" s="8">
        <f>E8-C8-D8</f>
        <v>69866</v>
      </c>
      <c r="C8" s="2">
        <v>58426</v>
      </c>
      <c r="D8" s="2">
        <v>3214</v>
      </c>
      <c r="E8" s="2">
        <v>131506</v>
      </c>
      <c r="F8" s="2">
        <v>201</v>
      </c>
      <c r="G8" s="2">
        <v>2222</v>
      </c>
      <c r="H8" s="2">
        <v>3800</v>
      </c>
      <c r="I8" s="2">
        <f>SUM(E8+F8+G8+H8)</f>
        <v>137729</v>
      </c>
    </row>
    <row r="9" spans="1:9" ht="24.75" customHeight="1">
      <c r="A9" s="1" t="s">
        <v>2</v>
      </c>
      <c r="B9" s="8">
        <f>E9-C9-D9</f>
        <v>85415</v>
      </c>
      <c r="C9" s="2">
        <v>58460</v>
      </c>
      <c r="D9" s="2">
        <v>4235</v>
      </c>
      <c r="E9" s="2">
        <v>148110</v>
      </c>
      <c r="F9" s="2">
        <v>201</v>
      </c>
      <c r="G9" s="2">
        <v>3826</v>
      </c>
      <c r="H9" s="2">
        <v>3800</v>
      </c>
      <c r="I9" s="2">
        <f aca="true" t="shared" si="0" ref="I9:I17">SUM(E9+F9+G9+H9)</f>
        <v>155937</v>
      </c>
    </row>
    <row r="10" spans="1:9" ht="24.75" customHeight="1">
      <c r="A10" s="1" t="s">
        <v>3</v>
      </c>
      <c r="B10" s="8">
        <f aca="true" t="shared" si="1" ref="B10:B17">E10-C10-D10</f>
        <v>81594</v>
      </c>
      <c r="C10" s="2">
        <v>58362</v>
      </c>
      <c r="D10" s="2">
        <v>3611</v>
      </c>
      <c r="E10" s="2">
        <v>143567</v>
      </c>
      <c r="F10" s="2">
        <v>201</v>
      </c>
      <c r="G10" s="2">
        <v>3122</v>
      </c>
      <c r="H10" s="2">
        <v>3800</v>
      </c>
      <c r="I10" s="2">
        <f t="shared" si="0"/>
        <v>150690</v>
      </c>
    </row>
    <row r="11" spans="1:9" ht="24.75" customHeight="1">
      <c r="A11" s="1" t="s">
        <v>4</v>
      </c>
      <c r="B11" s="8">
        <f t="shared" si="1"/>
        <v>84139</v>
      </c>
      <c r="C11" s="2">
        <v>58457</v>
      </c>
      <c r="D11" s="2">
        <v>2863</v>
      </c>
      <c r="E11" s="2">
        <v>145459</v>
      </c>
      <c r="F11" s="2">
        <v>201</v>
      </c>
      <c r="G11" s="2">
        <v>3432</v>
      </c>
      <c r="H11" s="2">
        <v>3800</v>
      </c>
      <c r="I11" s="2">
        <f t="shared" si="0"/>
        <v>152892</v>
      </c>
    </row>
    <row r="12" spans="1:9" ht="24.75" customHeight="1">
      <c r="A12" s="1" t="s">
        <v>5</v>
      </c>
      <c r="B12" s="8">
        <f t="shared" si="1"/>
        <v>85668</v>
      </c>
      <c r="C12" s="2">
        <v>58458</v>
      </c>
      <c r="D12" s="2">
        <v>3490</v>
      </c>
      <c r="E12" s="2">
        <v>147616</v>
      </c>
      <c r="F12" s="2">
        <v>201</v>
      </c>
      <c r="G12" s="2">
        <v>3546</v>
      </c>
      <c r="H12" s="2">
        <v>3800</v>
      </c>
      <c r="I12" s="2">
        <f t="shared" si="0"/>
        <v>155163</v>
      </c>
    </row>
    <row r="13" spans="1:9" ht="24.75" customHeight="1">
      <c r="A13" s="1" t="s">
        <v>6</v>
      </c>
      <c r="B13" s="8">
        <f t="shared" si="1"/>
        <v>76851</v>
      </c>
      <c r="C13" s="2">
        <v>58445</v>
      </c>
      <c r="D13" s="2">
        <v>3214</v>
      </c>
      <c r="E13" s="2">
        <v>138510</v>
      </c>
      <c r="F13" s="2">
        <v>201</v>
      </c>
      <c r="G13" s="2">
        <v>2040</v>
      </c>
      <c r="H13" s="2">
        <v>3800</v>
      </c>
      <c r="I13" s="2">
        <f t="shared" si="0"/>
        <v>144551</v>
      </c>
    </row>
    <row r="14" spans="1:9" ht="24.75" customHeight="1">
      <c r="A14" s="1" t="s">
        <v>7</v>
      </c>
      <c r="B14" s="8">
        <f t="shared" si="1"/>
        <v>75931</v>
      </c>
      <c r="C14" s="2">
        <v>58357</v>
      </c>
      <c r="D14" s="2">
        <v>3826</v>
      </c>
      <c r="E14" s="2">
        <v>138114</v>
      </c>
      <c r="F14" s="2">
        <v>201</v>
      </c>
      <c r="G14" s="2">
        <v>2592</v>
      </c>
      <c r="H14" s="2">
        <v>3800</v>
      </c>
      <c r="I14" s="2">
        <f t="shared" si="0"/>
        <v>144707</v>
      </c>
    </row>
    <row r="15" spans="1:9" ht="24.75" customHeight="1">
      <c r="A15" s="1" t="s">
        <v>8</v>
      </c>
      <c r="B15" s="8">
        <f t="shared" si="1"/>
        <v>85974</v>
      </c>
      <c r="C15" s="2">
        <v>58416</v>
      </c>
      <c r="D15" s="2">
        <v>3495</v>
      </c>
      <c r="E15" s="2">
        <v>147885</v>
      </c>
      <c r="F15" s="2">
        <v>201</v>
      </c>
      <c r="G15" s="2">
        <v>3309</v>
      </c>
      <c r="H15" s="2">
        <v>3800</v>
      </c>
      <c r="I15" s="2">
        <f t="shared" si="0"/>
        <v>155195</v>
      </c>
    </row>
    <row r="16" spans="1:9" ht="24.75" customHeight="1">
      <c r="A16" s="1" t="s">
        <v>9</v>
      </c>
      <c r="B16" s="8">
        <f t="shared" si="1"/>
        <v>88827</v>
      </c>
      <c r="C16" s="2">
        <v>58329</v>
      </c>
      <c r="D16" s="2">
        <v>3497</v>
      </c>
      <c r="E16" s="8">
        <v>150653</v>
      </c>
      <c r="F16" s="2">
        <v>201</v>
      </c>
      <c r="G16" s="2">
        <v>4216</v>
      </c>
      <c r="H16" s="2">
        <v>3800</v>
      </c>
      <c r="I16" s="2">
        <f t="shared" si="0"/>
        <v>158870</v>
      </c>
    </row>
    <row r="17" spans="1:9" ht="24.75" customHeight="1">
      <c r="A17" s="1" t="s">
        <v>10</v>
      </c>
      <c r="B17" s="8">
        <f t="shared" si="1"/>
        <v>83316</v>
      </c>
      <c r="C17" s="2">
        <v>58559</v>
      </c>
      <c r="D17" s="2">
        <v>2931</v>
      </c>
      <c r="E17" s="8">
        <v>144806</v>
      </c>
      <c r="F17" s="2">
        <v>201</v>
      </c>
      <c r="G17" s="2">
        <v>2571</v>
      </c>
      <c r="H17" s="2">
        <v>3800</v>
      </c>
      <c r="I17" s="2">
        <f t="shared" si="0"/>
        <v>151378</v>
      </c>
    </row>
    <row r="18" spans="1:10" ht="27" customHeight="1">
      <c r="A18" s="5" t="s">
        <v>23</v>
      </c>
      <c r="B18" s="2">
        <f aca="true" t="shared" si="2" ref="B18:H18">SUM(B6:B17)</f>
        <v>985056</v>
      </c>
      <c r="C18" s="2">
        <f t="shared" si="2"/>
        <v>701241</v>
      </c>
      <c r="D18" s="2">
        <f t="shared" si="2"/>
        <v>41489</v>
      </c>
      <c r="E18" s="2">
        <f t="shared" si="2"/>
        <v>1727786</v>
      </c>
      <c r="F18" s="2">
        <f t="shared" si="2"/>
        <v>2412</v>
      </c>
      <c r="G18" s="2">
        <f t="shared" si="2"/>
        <v>37896</v>
      </c>
      <c r="H18" s="2">
        <f t="shared" si="2"/>
        <v>114000</v>
      </c>
      <c r="I18" s="21">
        <f>SUM(E18+F18+G18+H18)</f>
        <v>1882094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0">
      <selection activeCell="F21" sqref="F21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131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14" t="s">
        <v>139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8000</v>
      </c>
      <c r="C5" s="2">
        <v>165040</v>
      </c>
      <c r="D5" s="12">
        <v>306.29</v>
      </c>
      <c r="E5" s="2">
        <v>7658</v>
      </c>
      <c r="F5" s="2">
        <f>SUM(B5+D5)</f>
        <v>8306.29</v>
      </c>
      <c r="G5" s="2">
        <f>SUM(C5+E5)</f>
        <v>172698</v>
      </c>
    </row>
    <row r="6" spans="1:7" ht="24.75" customHeight="1">
      <c r="A6" s="1" t="s">
        <v>0</v>
      </c>
      <c r="B6" s="2">
        <v>5000</v>
      </c>
      <c r="C6" s="2">
        <v>108150</v>
      </c>
      <c r="D6" s="12">
        <v>133.77</v>
      </c>
      <c r="E6" s="2">
        <v>3213</v>
      </c>
      <c r="F6" s="2">
        <f aca="true" t="shared" si="0" ref="F6:G16">SUM(B6+D6)</f>
        <v>5133.77</v>
      </c>
      <c r="G6" s="2">
        <f t="shared" si="0"/>
        <v>111363</v>
      </c>
    </row>
    <row r="7" spans="1:7" ht="24.75" customHeight="1">
      <c r="A7" s="1" t="s">
        <v>1</v>
      </c>
      <c r="B7" s="2">
        <v>5000</v>
      </c>
      <c r="C7" s="2">
        <v>115150</v>
      </c>
      <c r="D7" s="12">
        <v>176.6</v>
      </c>
      <c r="E7" s="2">
        <v>4622</v>
      </c>
      <c r="F7" s="2">
        <f t="shared" si="0"/>
        <v>5176.6</v>
      </c>
      <c r="G7" s="2">
        <f t="shared" si="0"/>
        <v>119772</v>
      </c>
    </row>
    <row r="8" spans="1:7" ht="24.75" customHeight="1">
      <c r="A8" s="1" t="s">
        <v>2</v>
      </c>
      <c r="B8" s="2">
        <v>3000</v>
      </c>
      <c r="C8" s="2">
        <v>62657</v>
      </c>
      <c r="D8" s="12">
        <v>215.6</v>
      </c>
      <c r="E8" s="2">
        <v>5596</v>
      </c>
      <c r="F8" s="2">
        <f t="shared" si="0"/>
        <v>3215.6</v>
      </c>
      <c r="G8" s="2">
        <f t="shared" si="0"/>
        <v>68253</v>
      </c>
    </row>
    <row r="9" spans="1:7" ht="24.75" customHeight="1">
      <c r="A9" s="1" t="s">
        <v>3</v>
      </c>
      <c r="B9" s="2">
        <v>6000</v>
      </c>
      <c r="C9" s="2">
        <v>139980</v>
      </c>
      <c r="D9" s="12">
        <v>217.74</v>
      </c>
      <c r="E9" s="2">
        <v>5934</v>
      </c>
      <c r="F9" s="2">
        <f t="shared" si="0"/>
        <v>6217.74</v>
      </c>
      <c r="G9" s="2">
        <f t="shared" si="0"/>
        <v>145914</v>
      </c>
    </row>
    <row r="10" spans="1:7" ht="24.75" customHeight="1">
      <c r="A10" s="1" t="s">
        <v>4</v>
      </c>
      <c r="B10" s="2">
        <v>4000</v>
      </c>
      <c r="C10" s="2">
        <v>94920</v>
      </c>
      <c r="D10" s="12">
        <v>260.23</v>
      </c>
      <c r="E10" s="2">
        <v>7020</v>
      </c>
      <c r="F10" s="2">
        <f t="shared" si="0"/>
        <v>4260.23</v>
      </c>
      <c r="G10" s="2">
        <f t="shared" si="0"/>
        <v>101940</v>
      </c>
    </row>
    <row r="11" spans="1:7" ht="24.75" customHeight="1">
      <c r="A11" s="1" t="s">
        <v>5</v>
      </c>
      <c r="B11" s="2">
        <v>5000</v>
      </c>
      <c r="C11" s="22">
        <v>113500</v>
      </c>
      <c r="D11" s="12">
        <v>230.37</v>
      </c>
      <c r="E11" s="2">
        <v>6012</v>
      </c>
      <c r="F11" s="2">
        <f>SUM(B11+D11)</f>
        <v>5230.37</v>
      </c>
      <c r="G11" s="2">
        <f>SUM(C11+E11)</f>
        <v>119512</v>
      </c>
    </row>
    <row r="12" spans="1:7" ht="24.75" customHeight="1">
      <c r="A12" s="1" t="s">
        <v>6</v>
      </c>
      <c r="B12" s="2">
        <v>0</v>
      </c>
      <c r="C12" s="2">
        <v>0</v>
      </c>
      <c r="D12" s="12">
        <v>237.85</v>
      </c>
      <c r="E12" s="2">
        <v>5887</v>
      </c>
      <c r="F12" s="2">
        <f>SUM(B12+D12)</f>
        <v>237.85</v>
      </c>
      <c r="G12" s="2">
        <f>SUM(C12+E12)</f>
        <v>5887</v>
      </c>
    </row>
    <row r="13" spans="1:7" ht="24.75" customHeight="1">
      <c r="A13" s="1" t="s">
        <v>7</v>
      </c>
      <c r="B13" s="2">
        <v>4000</v>
      </c>
      <c r="C13" s="2">
        <v>83600</v>
      </c>
      <c r="D13" s="12">
        <v>331.82</v>
      </c>
      <c r="E13" s="2">
        <v>8005</v>
      </c>
      <c r="F13" s="2">
        <f t="shared" si="0"/>
        <v>4331.82</v>
      </c>
      <c r="G13" s="2">
        <f t="shared" si="0"/>
        <v>91605</v>
      </c>
    </row>
    <row r="14" spans="1:7" ht="24.75" customHeight="1">
      <c r="A14" s="1" t="s">
        <v>8</v>
      </c>
      <c r="B14" s="2">
        <v>5000</v>
      </c>
      <c r="C14" s="2">
        <v>104150</v>
      </c>
      <c r="D14" s="12">
        <v>322.05</v>
      </c>
      <c r="E14" s="2">
        <v>7844</v>
      </c>
      <c r="F14" s="2">
        <f t="shared" si="0"/>
        <v>5322.05</v>
      </c>
      <c r="G14" s="2">
        <f t="shared" si="0"/>
        <v>111994</v>
      </c>
    </row>
    <row r="15" spans="1:7" ht="24.75" customHeight="1">
      <c r="A15" s="1" t="s">
        <v>9</v>
      </c>
      <c r="B15" s="2">
        <v>5000</v>
      </c>
      <c r="C15" s="2">
        <v>101650</v>
      </c>
      <c r="D15" s="12">
        <v>422.31</v>
      </c>
      <c r="E15" s="2">
        <v>9971</v>
      </c>
      <c r="F15" s="2">
        <f t="shared" si="0"/>
        <v>5422.31</v>
      </c>
      <c r="G15" s="2">
        <f t="shared" si="0"/>
        <v>111621</v>
      </c>
    </row>
    <row r="16" spans="1:7" ht="24.75" customHeight="1">
      <c r="A16" s="1" t="s">
        <v>10</v>
      </c>
      <c r="B16" s="2">
        <v>9000</v>
      </c>
      <c r="C16" s="2">
        <v>165320</v>
      </c>
      <c r="D16" s="12">
        <v>201.28</v>
      </c>
      <c r="E16" s="2">
        <v>4577</v>
      </c>
      <c r="F16" s="2">
        <f t="shared" si="0"/>
        <v>9201.28</v>
      </c>
      <c r="G16" s="2">
        <f t="shared" si="0"/>
        <v>169897</v>
      </c>
    </row>
    <row r="17" spans="1:7" ht="27" customHeight="1">
      <c r="A17" s="5" t="s">
        <v>23</v>
      </c>
      <c r="B17" s="2">
        <f aca="true" t="shared" si="1" ref="B17:G17">SUM(B5:B16)</f>
        <v>59000</v>
      </c>
      <c r="C17" s="2">
        <f t="shared" si="1"/>
        <v>1254117</v>
      </c>
      <c r="D17" s="12">
        <f t="shared" si="1"/>
        <v>3055.9100000000003</v>
      </c>
      <c r="E17" s="12">
        <f t="shared" si="1"/>
        <v>76339</v>
      </c>
      <c r="F17" s="2">
        <f t="shared" si="1"/>
        <v>62055.909999999996</v>
      </c>
      <c r="G17" s="2">
        <f t="shared" si="1"/>
        <v>1330456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zoomScalePageLayoutView="0" workbookViewId="0" topLeftCell="A1">
      <selection activeCell="E37" sqref="E37"/>
    </sheetView>
  </sheetViews>
  <sheetFormatPr defaultColWidth="9.00390625" defaultRowHeight="16.5"/>
  <cols>
    <col min="1" max="1" width="7.625" style="0" customWidth="1"/>
    <col min="2" max="2" width="10.00390625" style="0" customWidth="1"/>
    <col min="3" max="3" width="10.625" style="0" customWidth="1"/>
    <col min="4" max="4" width="9.125" style="0" customWidth="1"/>
    <col min="5" max="6" width="9.625" style="0" customWidth="1"/>
    <col min="7" max="7" width="10.00390625" style="0" customWidth="1"/>
    <col min="8" max="8" width="9.875" style="0" customWidth="1"/>
    <col min="9" max="9" width="9.625" style="0" customWidth="1"/>
    <col min="10" max="10" width="9.875" style="0" customWidth="1"/>
    <col min="11" max="11" width="10.625" style="0" customWidth="1"/>
    <col min="12" max="12" width="10.50390625" style="0" customWidth="1"/>
    <col min="13" max="13" width="10.125" style="0" customWidth="1"/>
    <col min="14" max="14" width="9.625" style="0" customWidth="1"/>
    <col min="15" max="15" width="10.875" style="0" customWidth="1"/>
    <col min="16" max="16" width="12.875" style="0" customWidth="1"/>
    <col min="17" max="17" width="13.50390625" style="0" customWidth="1"/>
  </cols>
  <sheetData>
    <row r="1" spans="1:17" ht="24.75">
      <c r="A1" s="54" t="s">
        <v>122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Q2" s="14" t="s">
        <v>126</v>
      </c>
    </row>
    <row r="3" spans="1:17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60"/>
      <c r="J3" s="67" t="s">
        <v>17</v>
      </c>
      <c r="K3" s="67"/>
      <c r="L3" s="69" t="s">
        <v>91</v>
      </c>
      <c r="M3" s="81"/>
      <c r="N3" s="69" t="s">
        <v>92</v>
      </c>
      <c r="O3" s="81"/>
      <c r="P3" s="71" t="s">
        <v>21</v>
      </c>
      <c r="Q3" s="72"/>
    </row>
    <row r="4" spans="1:17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3" t="s">
        <v>18</v>
      </c>
      <c r="M4" s="3" t="s">
        <v>19</v>
      </c>
      <c r="N4" s="3" t="s">
        <v>18</v>
      </c>
      <c r="O4" s="3" t="s">
        <v>19</v>
      </c>
      <c r="P4" s="5" t="s">
        <v>15</v>
      </c>
      <c r="Q4" s="5" t="s">
        <v>11</v>
      </c>
    </row>
    <row r="5" spans="1:17" ht="24.75" customHeight="1">
      <c r="A5" s="1" t="s">
        <v>12</v>
      </c>
      <c r="B5" s="2">
        <v>548000</v>
      </c>
      <c r="C5" s="2">
        <v>1931082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33520</v>
      </c>
      <c r="O5" s="2">
        <v>137457</v>
      </c>
      <c r="P5" s="2">
        <f>SUM(B5+D5+F5+H5+J5+L5+N5)</f>
        <v>581520</v>
      </c>
      <c r="Q5" s="2">
        <f>SUM(C5+E5+G5+I5+K5+M5+O5)</f>
        <v>2068539</v>
      </c>
    </row>
    <row r="6" spans="1:17" ht="24.75" customHeight="1">
      <c r="A6" s="1" t="s">
        <v>0</v>
      </c>
      <c r="B6" s="2">
        <v>449600</v>
      </c>
      <c r="C6" s="2">
        <v>1610794</v>
      </c>
      <c r="D6" s="2">
        <v>7280</v>
      </c>
      <c r="E6" s="2">
        <v>14648</v>
      </c>
      <c r="F6" s="2">
        <v>2975</v>
      </c>
      <c r="G6" s="2">
        <v>12815</v>
      </c>
      <c r="H6" s="2">
        <v>2240</v>
      </c>
      <c r="I6" s="2">
        <v>8934</v>
      </c>
      <c r="J6" s="2">
        <v>10520</v>
      </c>
      <c r="K6" s="2">
        <v>51073</v>
      </c>
      <c r="L6" s="2">
        <v>17480</v>
      </c>
      <c r="M6" s="2">
        <v>89401</v>
      </c>
      <c r="N6" s="2">
        <v>25520</v>
      </c>
      <c r="O6" s="2">
        <v>112907</v>
      </c>
      <c r="P6" s="2">
        <f aca="true" t="shared" si="0" ref="P6:Q17">SUM(B6+D6+F6+H6+J6+L6+N6)</f>
        <v>515615</v>
      </c>
      <c r="Q6" s="2">
        <f>SUM(C6+E6+G6+I6+K6+M6+O6)</f>
        <v>1900572</v>
      </c>
    </row>
    <row r="7" spans="1:17" ht="24.75" customHeight="1">
      <c r="A7" s="1" t="s">
        <v>1</v>
      </c>
      <c r="B7" s="2">
        <v>366800</v>
      </c>
      <c r="C7" s="2">
        <v>1389815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17760</v>
      </c>
      <c r="O7" s="2">
        <v>91265</v>
      </c>
      <c r="P7" s="2">
        <f t="shared" si="0"/>
        <v>384560</v>
      </c>
      <c r="Q7" s="2">
        <f t="shared" si="0"/>
        <v>1481080</v>
      </c>
    </row>
    <row r="8" spans="1:17" ht="24.75" customHeight="1">
      <c r="A8" s="1" t="s">
        <v>2</v>
      </c>
      <c r="B8" s="2">
        <v>531600</v>
      </c>
      <c r="C8" s="2">
        <v>1871495</v>
      </c>
      <c r="D8" s="2">
        <v>7040</v>
      </c>
      <c r="E8" s="2">
        <v>14219</v>
      </c>
      <c r="F8" s="2">
        <v>2865</v>
      </c>
      <c r="G8" s="2">
        <v>12234</v>
      </c>
      <c r="H8" s="2">
        <v>2320</v>
      </c>
      <c r="I8" s="2">
        <v>9357</v>
      </c>
      <c r="J8" s="2">
        <v>10840</v>
      </c>
      <c r="K8" s="2">
        <v>52712</v>
      </c>
      <c r="L8" s="2">
        <v>18400</v>
      </c>
      <c r="M8" s="2">
        <v>94259</v>
      </c>
      <c r="N8" s="9">
        <v>20400</v>
      </c>
      <c r="O8" s="9">
        <v>100704</v>
      </c>
      <c r="P8" s="2">
        <f t="shared" si="0"/>
        <v>593465</v>
      </c>
      <c r="Q8" s="2">
        <f t="shared" si="0"/>
        <v>2154980</v>
      </c>
    </row>
    <row r="9" spans="1:17" ht="24.75" customHeight="1">
      <c r="A9" s="1" t="s">
        <v>3</v>
      </c>
      <c r="B9" s="2">
        <v>618000</v>
      </c>
      <c r="C9" s="2">
        <v>2059716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37040</v>
      </c>
      <c r="O9" s="2">
        <v>145788</v>
      </c>
      <c r="P9" s="2">
        <f t="shared" si="0"/>
        <v>655040</v>
      </c>
      <c r="Q9" s="2">
        <f t="shared" si="0"/>
        <v>2205504</v>
      </c>
    </row>
    <row r="10" spans="1:17" ht="24.75" customHeight="1">
      <c r="A10" s="1" t="s">
        <v>4</v>
      </c>
      <c r="B10" s="2">
        <v>818000</v>
      </c>
      <c r="C10" s="2">
        <v>2598206</v>
      </c>
      <c r="D10" s="2">
        <v>8480</v>
      </c>
      <c r="E10" s="2">
        <v>16991</v>
      </c>
      <c r="F10" s="2">
        <v>2642</v>
      </c>
      <c r="G10" s="2">
        <v>11057</v>
      </c>
      <c r="H10" s="2">
        <v>2560</v>
      </c>
      <c r="I10" s="2">
        <v>10624</v>
      </c>
      <c r="J10" s="2">
        <v>11040</v>
      </c>
      <c r="K10" s="2">
        <v>53736</v>
      </c>
      <c r="L10" s="2">
        <v>22640</v>
      </c>
      <c r="M10" s="2">
        <v>116646</v>
      </c>
      <c r="N10" s="2">
        <v>52000</v>
      </c>
      <c r="O10" s="2">
        <v>185033</v>
      </c>
      <c r="P10" s="2">
        <f t="shared" si="0"/>
        <v>917362</v>
      </c>
      <c r="Q10" s="2">
        <f t="shared" si="0"/>
        <v>2992293</v>
      </c>
    </row>
    <row r="11" spans="1:17" ht="24.75" customHeight="1">
      <c r="A11" s="1" t="s">
        <v>5</v>
      </c>
      <c r="B11" s="2">
        <v>853200</v>
      </c>
      <c r="C11" s="2">
        <v>2927786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43440</v>
      </c>
      <c r="O11" s="2">
        <v>179835</v>
      </c>
      <c r="P11" s="2">
        <f t="shared" si="0"/>
        <v>896640</v>
      </c>
      <c r="Q11" s="2">
        <f t="shared" si="0"/>
        <v>3107621</v>
      </c>
    </row>
    <row r="12" spans="1:17" ht="24.75" customHeight="1">
      <c r="A12" s="1" t="s">
        <v>6</v>
      </c>
      <c r="B12" s="2">
        <v>727600</v>
      </c>
      <c r="C12" s="2">
        <v>2579951</v>
      </c>
      <c r="D12" s="2">
        <v>10000</v>
      </c>
      <c r="E12" s="2">
        <v>19703</v>
      </c>
      <c r="F12" s="2">
        <v>2440</v>
      </c>
      <c r="G12" s="2">
        <v>11920</v>
      </c>
      <c r="H12" s="2">
        <v>2560</v>
      </c>
      <c r="I12" s="2">
        <v>12711</v>
      </c>
      <c r="J12" s="2">
        <v>10440</v>
      </c>
      <c r="K12" s="2">
        <v>62737</v>
      </c>
      <c r="L12" s="2">
        <v>32000</v>
      </c>
      <c r="M12" s="2">
        <v>207574</v>
      </c>
      <c r="N12" s="2">
        <v>42960</v>
      </c>
      <c r="O12" s="2">
        <v>183482</v>
      </c>
      <c r="P12" s="2">
        <f t="shared" si="0"/>
        <v>828000</v>
      </c>
      <c r="Q12" s="2">
        <f t="shared" si="0"/>
        <v>3078078</v>
      </c>
    </row>
    <row r="13" spans="1:17" ht="24.75" customHeight="1">
      <c r="A13" s="1" t="s">
        <v>7</v>
      </c>
      <c r="B13" s="2">
        <v>681200</v>
      </c>
      <c r="C13" s="2">
        <v>2384979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3">
        <v>44640</v>
      </c>
      <c r="O13" s="13">
        <v>179235</v>
      </c>
      <c r="P13" s="2">
        <f>SUM(B13+D13+F13+H13+J13+L13+N13)</f>
        <v>725840</v>
      </c>
      <c r="Q13" s="2">
        <f>SUM(C13+E13+G13+I13+K13+M13+O13)</f>
        <v>2564214</v>
      </c>
    </row>
    <row r="14" spans="1:17" ht="24.75" customHeight="1">
      <c r="A14" s="1" t="s">
        <v>8</v>
      </c>
      <c r="B14" s="2">
        <v>870800</v>
      </c>
      <c r="C14" s="2">
        <v>3014025</v>
      </c>
      <c r="D14" s="2">
        <v>8720</v>
      </c>
      <c r="E14" s="2">
        <v>17255</v>
      </c>
      <c r="F14" s="2">
        <v>2492</v>
      </c>
      <c r="G14" s="2">
        <v>12438</v>
      </c>
      <c r="H14" s="2">
        <v>2040</v>
      </c>
      <c r="I14" s="2">
        <v>9405</v>
      </c>
      <c r="J14" s="2">
        <v>10520</v>
      </c>
      <c r="K14" s="2">
        <v>64317</v>
      </c>
      <c r="L14" s="2">
        <v>33560</v>
      </c>
      <c r="M14" s="2">
        <v>220905</v>
      </c>
      <c r="N14" s="2">
        <v>49840</v>
      </c>
      <c r="O14" s="2">
        <v>195009</v>
      </c>
      <c r="P14" s="2">
        <f>SUM(B14+D14+F14+H14+J14+L14+N1)</f>
        <v>928132</v>
      </c>
      <c r="Q14" s="2">
        <f>SUM(C14+E14+G14+I14+K14+M14+O14)</f>
        <v>3533354</v>
      </c>
    </row>
    <row r="15" spans="1:17" ht="24.75" customHeight="1">
      <c r="A15" s="1" t="s">
        <v>9</v>
      </c>
      <c r="B15" s="2">
        <v>772400</v>
      </c>
      <c r="C15" s="2">
        <v>2510594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44800</v>
      </c>
      <c r="O15" s="2">
        <v>169449</v>
      </c>
      <c r="P15" s="2">
        <f>SUM(B15+D15+F15+H15+J15+L15+N15)</f>
        <v>817200</v>
      </c>
      <c r="Q15" s="2">
        <f>SUM(C15+E15+G15+I15+K15+M15+O15)</f>
        <v>2680043</v>
      </c>
    </row>
    <row r="16" spans="1:17" ht="24.75" customHeight="1">
      <c r="A16" s="1" t="s">
        <v>10</v>
      </c>
      <c r="B16" s="2">
        <v>636400</v>
      </c>
      <c r="C16" s="2">
        <v>2137988</v>
      </c>
      <c r="D16" s="2">
        <v>8480</v>
      </c>
      <c r="E16" s="2">
        <v>16971</v>
      </c>
      <c r="F16" s="2">
        <v>2908</v>
      </c>
      <c r="G16" s="2">
        <v>12734</v>
      </c>
      <c r="H16" s="2">
        <v>2880</v>
      </c>
      <c r="I16" s="2">
        <v>12582</v>
      </c>
      <c r="J16" s="2">
        <v>11400</v>
      </c>
      <c r="K16" s="2">
        <v>57091</v>
      </c>
      <c r="L16" s="2">
        <v>19760</v>
      </c>
      <c r="M16" s="2">
        <v>103642</v>
      </c>
      <c r="N16" s="2">
        <v>40240</v>
      </c>
      <c r="O16" s="2">
        <v>155878</v>
      </c>
      <c r="P16" s="2">
        <f t="shared" si="0"/>
        <v>722068</v>
      </c>
      <c r="Q16" s="2">
        <f t="shared" si="0"/>
        <v>2496886</v>
      </c>
    </row>
    <row r="17" spans="1:17" ht="27" customHeight="1">
      <c r="A17" s="5" t="s">
        <v>23</v>
      </c>
      <c r="B17" s="2">
        <f>SUM(B5:B16)</f>
        <v>7873600</v>
      </c>
      <c r="C17" s="2">
        <f aca="true" t="shared" si="1" ref="C17:O17">SUM(C5:C16)</f>
        <v>27016431</v>
      </c>
      <c r="D17" s="2">
        <f t="shared" si="1"/>
        <v>50000</v>
      </c>
      <c r="E17" s="2">
        <f t="shared" si="1"/>
        <v>99787</v>
      </c>
      <c r="F17" s="2">
        <f t="shared" si="1"/>
        <v>16322</v>
      </c>
      <c r="G17" s="2">
        <f>SUM(G5:G16)</f>
        <v>73198</v>
      </c>
      <c r="H17" s="2">
        <f>SUM(H5:H16)</f>
        <v>14600</v>
      </c>
      <c r="I17" s="2">
        <f>SUM(I5:I16)</f>
        <v>63613</v>
      </c>
      <c r="J17" s="2">
        <f t="shared" si="1"/>
        <v>64760</v>
      </c>
      <c r="K17" s="2">
        <f t="shared" si="1"/>
        <v>341666</v>
      </c>
      <c r="L17" s="2">
        <f t="shared" si="1"/>
        <v>143840</v>
      </c>
      <c r="M17" s="2">
        <f t="shared" si="1"/>
        <v>832427</v>
      </c>
      <c r="N17" s="2">
        <f t="shared" si="1"/>
        <v>452160</v>
      </c>
      <c r="O17" s="2">
        <f t="shared" si="1"/>
        <v>1836042</v>
      </c>
      <c r="P17" s="2">
        <f>SUM(P5:P16)</f>
        <v>8565442</v>
      </c>
      <c r="Q17" s="2">
        <f t="shared" si="0"/>
        <v>30263164</v>
      </c>
    </row>
    <row r="19" spans="13:17" ht="16.5">
      <c r="M19" t="s">
        <v>13</v>
      </c>
      <c r="P19" t="s">
        <v>52</v>
      </c>
      <c r="Q19" t="s">
        <v>16</v>
      </c>
    </row>
    <row r="20" spans="16:17" ht="16.5">
      <c r="P20" t="s">
        <v>53</v>
      </c>
      <c r="Q20" t="s">
        <v>54</v>
      </c>
    </row>
    <row r="21" ht="16.5">
      <c r="P21" t="s">
        <v>97</v>
      </c>
    </row>
  </sheetData>
  <sheetProtection/>
  <mergeCells count="8">
    <mergeCell ref="A1:Q1"/>
    <mergeCell ref="A3:A4"/>
    <mergeCell ref="B3:C3"/>
    <mergeCell ref="D3:I3"/>
    <mergeCell ref="J3:K3"/>
    <mergeCell ref="L3:M3"/>
    <mergeCell ref="N3:O3"/>
    <mergeCell ref="P3:Q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zoomScalePageLayoutView="0" workbookViewId="0" topLeftCell="A1">
      <selection activeCell="A7" sqref="A7:IV7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7" width="12.125" style="0" customWidth="1"/>
    <col min="8" max="8" width="9.125" style="0" customWidth="1"/>
    <col min="9" max="9" width="11.125" style="0" customWidth="1"/>
    <col min="10" max="10" width="9.50390625" style="0" customWidth="1"/>
    <col min="11" max="11" width="11.125" style="0" customWidth="1"/>
    <col min="12" max="12" width="10.00390625" style="0" customWidth="1"/>
    <col min="13" max="13" width="10.125" style="0" customWidth="1"/>
    <col min="14" max="14" width="13.125" style="0" customWidth="1"/>
    <col min="15" max="15" width="12.125" style="0" customWidth="1"/>
  </cols>
  <sheetData>
    <row r="1" spans="1:15" ht="24.75">
      <c r="A1" s="54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O2" s="14" t="s">
        <v>126</v>
      </c>
    </row>
    <row r="3" spans="1:15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6" t="s">
        <v>93</v>
      </c>
      <c r="K3" s="82"/>
      <c r="L3" s="82"/>
      <c r="M3" s="79"/>
      <c r="N3" s="71" t="s">
        <v>21</v>
      </c>
      <c r="O3" s="72"/>
    </row>
    <row r="4" spans="1:15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3" t="s">
        <v>25</v>
      </c>
      <c r="M4" s="3" t="s">
        <v>26</v>
      </c>
      <c r="N4" s="5" t="s">
        <v>27</v>
      </c>
      <c r="O4" s="5" t="s">
        <v>28</v>
      </c>
    </row>
    <row r="5" spans="1:15" ht="24.75" customHeight="1">
      <c r="A5" s="1" t="s">
        <v>12</v>
      </c>
      <c r="B5" s="2">
        <v>15658</v>
      </c>
      <c r="C5" s="2">
        <v>199868</v>
      </c>
      <c r="D5" s="2">
        <v>360</v>
      </c>
      <c r="E5" s="2">
        <v>4635</v>
      </c>
      <c r="F5" s="2"/>
      <c r="G5" s="2"/>
      <c r="H5" s="2"/>
      <c r="I5" s="2"/>
      <c r="J5" s="2">
        <v>171</v>
      </c>
      <c r="K5" s="2">
        <v>2405</v>
      </c>
      <c r="L5" s="2">
        <v>634</v>
      </c>
      <c r="M5" s="2">
        <v>8101</v>
      </c>
      <c r="N5" s="2">
        <f>SUM(B5+D5+F5+H5+J5+L5)</f>
        <v>16823</v>
      </c>
      <c r="O5" s="2">
        <f>SUM(C5+E5+G5+I5+K5+M5)</f>
        <v>215009</v>
      </c>
    </row>
    <row r="6" spans="1:15" ht="24.75" customHeight="1">
      <c r="A6" s="1" t="s">
        <v>0</v>
      </c>
      <c r="B6" s="2">
        <v>14078</v>
      </c>
      <c r="C6" s="2">
        <v>179882</v>
      </c>
      <c r="D6" s="2">
        <v>289</v>
      </c>
      <c r="E6" s="2">
        <v>3737</v>
      </c>
      <c r="F6" s="2">
        <v>25</v>
      </c>
      <c r="G6" s="2">
        <v>275</v>
      </c>
      <c r="H6" s="2">
        <v>26</v>
      </c>
      <c r="I6" s="2">
        <v>285</v>
      </c>
      <c r="J6" s="2">
        <v>159</v>
      </c>
      <c r="K6" s="2">
        <v>2253</v>
      </c>
      <c r="L6" s="2">
        <v>246</v>
      </c>
      <c r="M6" s="2">
        <v>3193</v>
      </c>
      <c r="N6" s="2">
        <f aca="true" t="shared" si="0" ref="N6:O16">SUM(B6+D6+F6+H6+J6+L6)</f>
        <v>14823</v>
      </c>
      <c r="O6" s="2">
        <f t="shared" si="0"/>
        <v>189625</v>
      </c>
    </row>
    <row r="7" spans="1:15" ht="24.75" customHeight="1">
      <c r="A7" s="1" t="s">
        <v>1</v>
      </c>
      <c r="B7" s="8">
        <v>13121</v>
      </c>
      <c r="C7" s="8">
        <v>167775</v>
      </c>
      <c r="D7" s="2">
        <v>330</v>
      </c>
      <c r="E7" s="2">
        <v>4256</v>
      </c>
      <c r="F7" s="2"/>
      <c r="G7" s="2"/>
      <c r="H7" s="2"/>
      <c r="I7" s="2"/>
      <c r="J7" s="2">
        <v>157</v>
      </c>
      <c r="K7" s="2">
        <v>2228</v>
      </c>
      <c r="L7" s="2">
        <v>116</v>
      </c>
      <c r="M7" s="2">
        <v>1548</v>
      </c>
      <c r="N7" s="2">
        <f t="shared" si="0"/>
        <v>13724</v>
      </c>
      <c r="O7" s="2">
        <f t="shared" si="0"/>
        <v>175807</v>
      </c>
    </row>
    <row r="8" spans="1:15" ht="24.75" customHeight="1">
      <c r="A8" s="1" t="s">
        <v>2</v>
      </c>
      <c r="B8" s="2">
        <v>14757</v>
      </c>
      <c r="C8" s="2">
        <v>188471</v>
      </c>
      <c r="D8" s="2">
        <v>294</v>
      </c>
      <c r="E8" s="2">
        <v>3800</v>
      </c>
      <c r="F8" s="2">
        <v>23</v>
      </c>
      <c r="G8" s="2">
        <v>255</v>
      </c>
      <c r="H8" s="2">
        <v>18</v>
      </c>
      <c r="I8" s="2">
        <v>210</v>
      </c>
      <c r="J8" s="2">
        <v>158</v>
      </c>
      <c r="K8" s="2">
        <v>2241</v>
      </c>
      <c r="L8" s="2">
        <v>217</v>
      </c>
      <c r="M8" s="2">
        <v>2826</v>
      </c>
      <c r="N8" s="2">
        <f t="shared" si="0"/>
        <v>15467</v>
      </c>
      <c r="O8" s="2">
        <f t="shared" si="0"/>
        <v>197803</v>
      </c>
    </row>
    <row r="9" spans="1:15" ht="24.75" customHeight="1">
      <c r="A9" s="1" t="s">
        <v>3</v>
      </c>
      <c r="B9" s="2">
        <v>13843</v>
      </c>
      <c r="C9" s="2">
        <v>176908</v>
      </c>
      <c r="D9" s="2">
        <v>312</v>
      </c>
      <c r="E9" s="2">
        <v>4028</v>
      </c>
      <c r="F9" s="2"/>
      <c r="G9" s="2"/>
      <c r="H9" s="2"/>
      <c r="I9" s="2"/>
      <c r="J9" s="2">
        <v>121</v>
      </c>
      <c r="K9" s="2">
        <v>1772</v>
      </c>
      <c r="L9" s="2">
        <v>240</v>
      </c>
      <c r="M9" s="2">
        <v>3117</v>
      </c>
      <c r="N9" s="2">
        <f t="shared" si="0"/>
        <v>14516</v>
      </c>
      <c r="O9" s="2">
        <f t="shared" si="0"/>
        <v>185825</v>
      </c>
    </row>
    <row r="10" spans="1:15" ht="24.75" customHeight="1">
      <c r="A10" s="1" t="s">
        <v>4</v>
      </c>
      <c r="B10" s="2">
        <v>16685</v>
      </c>
      <c r="C10" s="2">
        <v>212860</v>
      </c>
      <c r="D10" s="2">
        <v>405</v>
      </c>
      <c r="E10" s="2">
        <v>5205</v>
      </c>
      <c r="F10" s="2">
        <v>92</v>
      </c>
      <c r="G10" s="2">
        <v>1009</v>
      </c>
      <c r="H10" s="2">
        <v>23</v>
      </c>
      <c r="I10" s="2">
        <v>255</v>
      </c>
      <c r="J10" s="2">
        <v>242</v>
      </c>
      <c r="K10" s="2">
        <v>3303</v>
      </c>
      <c r="L10" s="2">
        <v>297</v>
      </c>
      <c r="M10" s="2">
        <v>3838</v>
      </c>
      <c r="N10" s="2">
        <f t="shared" si="0"/>
        <v>17744</v>
      </c>
      <c r="O10" s="2">
        <f t="shared" si="0"/>
        <v>226470</v>
      </c>
    </row>
    <row r="11" spans="1:15" ht="24.75" customHeight="1">
      <c r="A11" s="1" t="s">
        <v>5</v>
      </c>
      <c r="B11" s="2">
        <v>15704</v>
      </c>
      <c r="C11" s="2">
        <v>200451</v>
      </c>
      <c r="D11" s="2">
        <v>374</v>
      </c>
      <c r="E11" s="2">
        <v>4812</v>
      </c>
      <c r="F11" s="2"/>
      <c r="G11" s="2"/>
      <c r="H11" s="2"/>
      <c r="I11" s="2"/>
      <c r="J11" s="2">
        <v>170</v>
      </c>
      <c r="K11" s="2">
        <v>2393</v>
      </c>
      <c r="L11" s="2">
        <v>290</v>
      </c>
      <c r="M11" s="2">
        <v>3750</v>
      </c>
      <c r="N11" s="2">
        <f t="shared" si="0"/>
        <v>16538</v>
      </c>
      <c r="O11" s="2">
        <f t="shared" si="0"/>
        <v>211406</v>
      </c>
    </row>
    <row r="12" spans="1:15" ht="24.75" customHeight="1">
      <c r="A12" s="1" t="s">
        <v>6</v>
      </c>
      <c r="B12" s="2">
        <v>13734</v>
      </c>
      <c r="C12" s="2">
        <v>175530</v>
      </c>
      <c r="D12" s="2">
        <v>384</v>
      </c>
      <c r="E12" s="2">
        <v>4939</v>
      </c>
      <c r="F12" s="2">
        <v>27</v>
      </c>
      <c r="G12" s="2">
        <v>295</v>
      </c>
      <c r="H12" s="2">
        <v>18</v>
      </c>
      <c r="I12" s="2">
        <v>210</v>
      </c>
      <c r="J12" s="2">
        <v>141</v>
      </c>
      <c r="K12" s="2">
        <v>2025</v>
      </c>
      <c r="L12" s="2">
        <v>280</v>
      </c>
      <c r="M12" s="2">
        <v>3623</v>
      </c>
      <c r="N12" s="2">
        <f t="shared" si="0"/>
        <v>14584</v>
      </c>
      <c r="O12" s="2">
        <f t="shared" si="0"/>
        <v>186622</v>
      </c>
    </row>
    <row r="13" spans="1:15" ht="24.75" customHeight="1">
      <c r="A13" s="1" t="s">
        <v>7</v>
      </c>
      <c r="B13" s="2">
        <v>12374</v>
      </c>
      <c r="C13" s="2">
        <v>158326</v>
      </c>
      <c r="D13" s="2">
        <v>379</v>
      </c>
      <c r="E13" s="2">
        <v>4876</v>
      </c>
      <c r="F13" s="2"/>
      <c r="G13" s="2"/>
      <c r="H13" s="2"/>
      <c r="I13" s="2"/>
      <c r="J13" s="2">
        <v>194</v>
      </c>
      <c r="K13" s="2">
        <v>2695</v>
      </c>
      <c r="L13" s="2">
        <v>244</v>
      </c>
      <c r="M13" s="2">
        <v>3168</v>
      </c>
      <c r="N13" s="2">
        <f t="shared" si="0"/>
        <v>13191</v>
      </c>
      <c r="O13" s="2">
        <f t="shared" si="0"/>
        <v>169065</v>
      </c>
    </row>
    <row r="14" spans="1:15" ht="24.75" customHeight="1">
      <c r="A14" s="1" t="s">
        <v>8</v>
      </c>
      <c r="B14" s="2">
        <v>14650</v>
      </c>
      <c r="C14" s="2">
        <v>187118</v>
      </c>
      <c r="D14" s="2">
        <v>247</v>
      </c>
      <c r="E14" s="2">
        <v>3206</v>
      </c>
      <c r="F14" s="2">
        <v>10</v>
      </c>
      <c r="G14" s="2">
        <v>149</v>
      </c>
      <c r="H14" s="2">
        <v>10</v>
      </c>
      <c r="I14" s="2">
        <v>149</v>
      </c>
      <c r="J14" s="2">
        <v>185</v>
      </c>
      <c r="K14" s="2">
        <v>2582</v>
      </c>
      <c r="L14" s="2">
        <v>283</v>
      </c>
      <c r="M14" s="2">
        <v>3660</v>
      </c>
      <c r="N14" s="2">
        <f t="shared" si="0"/>
        <v>15385</v>
      </c>
      <c r="O14" s="2">
        <f t="shared" si="0"/>
        <v>196864</v>
      </c>
    </row>
    <row r="15" spans="1:15" ht="24.75" customHeight="1">
      <c r="A15" s="1" t="s">
        <v>9</v>
      </c>
      <c r="B15" s="2">
        <v>16948</v>
      </c>
      <c r="C15" s="2">
        <v>216187</v>
      </c>
      <c r="D15" s="2">
        <v>379</v>
      </c>
      <c r="E15" s="2">
        <v>4876</v>
      </c>
      <c r="F15" s="2"/>
      <c r="G15" s="2"/>
      <c r="H15" s="2"/>
      <c r="I15" s="2"/>
      <c r="J15" s="2">
        <v>160</v>
      </c>
      <c r="K15" s="2">
        <v>2266</v>
      </c>
      <c r="L15" s="2">
        <v>735</v>
      </c>
      <c r="M15" s="2">
        <v>9378</v>
      </c>
      <c r="N15" s="2">
        <f t="shared" si="0"/>
        <v>18222</v>
      </c>
      <c r="O15" s="2">
        <f t="shared" si="0"/>
        <v>232707</v>
      </c>
    </row>
    <row r="16" spans="1:15" ht="24.75" customHeight="1">
      <c r="A16" s="1" t="s">
        <v>10</v>
      </c>
      <c r="B16" s="2">
        <v>17537</v>
      </c>
      <c r="C16" s="2">
        <v>223638</v>
      </c>
      <c r="D16" s="2">
        <v>357</v>
      </c>
      <c r="E16" s="2">
        <v>4597</v>
      </c>
      <c r="F16" s="2">
        <v>28</v>
      </c>
      <c r="G16" s="2">
        <v>305</v>
      </c>
      <c r="H16" s="2">
        <v>30</v>
      </c>
      <c r="I16" s="2">
        <v>325</v>
      </c>
      <c r="J16" s="2">
        <v>161</v>
      </c>
      <c r="K16" s="2">
        <v>2278</v>
      </c>
      <c r="L16" s="2">
        <v>340</v>
      </c>
      <c r="M16" s="2">
        <v>4382</v>
      </c>
      <c r="N16" s="2">
        <f t="shared" si="0"/>
        <v>18453</v>
      </c>
      <c r="O16" s="2">
        <f t="shared" si="0"/>
        <v>235525</v>
      </c>
    </row>
    <row r="17" spans="1:15" ht="27" customHeight="1">
      <c r="A17" s="5" t="s">
        <v>23</v>
      </c>
      <c r="B17" s="2">
        <f aca="true" t="shared" si="1" ref="B17:O17">SUM(B5:B16)</f>
        <v>179089</v>
      </c>
      <c r="C17" s="2">
        <f t="shared" si="1"/>
        <v>2287014</v>
      </c>
      <c r="D17" s="2">
        <f t="shared" si="1"/>
        <v>4110</v>
      </c>
      <c r="E17" s="2">
        <f t="shared" si="1"/>
        <v>52967</v>
      </c>
      <c r="F17" s="2">
        <f>SUM(F5:F16)</f>
        <v>205</v>
      </c>
      <c r="G17" s="2">
        <f>SUM(G5:G16)</f>
        <v>2288</v>
      </c>
      <c r="H17" s="2">
        <f>SUM(H5:H16)</f>
        <v>125</v>
      </c>
      <c r="I17" s="2">
        <f t="shared" si="1"/>
        <v>1434</v>
      </c>
      <c r="J17" s="2">
        <f t="shared" si="1"/>
        <v>2019</v>
      </c>
      <c r="K17" s="2">
        <f t="shared" si="1"/>
        <v>28441</v>
      </c>
      <c r="L17" s="2">
        <f t="shared" si="1"/>
        <v>3922</v>
      </c>
      <c r="M17" s="2">
        <f t="shared" si="1"/>
        <v>50584</v>
      </c>
      <c r="N17" s="2">
        <f t="shared" si="1"/>
        <v>189470</v>
      </c>
      <c r="O17" s="2">
        <f t="shared" si="1"/>
        <v>2422728</v>
      </c>
    </row>
  </sheetData>
  <sheetProtection/>
  <mergeCells count="7">
    <mergeCell ref="A1:O1"/>
    <mergeCell ref="A3:A4"/>
    <mergeCell ref="B3:C3"/>
    <mergeCell ref="D3:G3"/>
    <mergeCell ref="H3:I3"/>
    <mergeCell ref="J3:M3"/>
    <mergeCell ref="N3:O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4"/>
  <sheetViews>
    <sheetView zoomScalePageLayoutView="0" workbookViewId="0" topLeftCell="A157">
      <selection activeCell="D203" sqref="D203"/>
    </sheetView>
  </sheetViews>
  <sheetFormatPr defaultColWidth="9.00390625" defaultRowHeight="16.5"/>
  <cols>
    <col min="2" max="2" width="12.125" style="0" customWidth="1"/>
    <col min="3" max="3" width="59.125" style="0" customWidth="1"/>
    <col min="5" max="5" width="10.50390625" style="0" customWidth="1"/>
  </cols>
  <sheetData>
    <row r="1" spans="1:5" ht="24.75">
      <c r="A1" s="54" t="s">
        <v>689</v>
      </c>
      <c r="B1" s="54"/>
      <c r="C1" s="54"/>
      <c r="D1" s="54"/>
      <c r="E1" s="54"/>
    </row>
    <row r="2" spans="1:5" ht="16.5">
      <c r="A2" s="49" t="s">
        <v>614</v>
      </c>
      <c r="B2" s="48" t="s">
        <v>615</v>
      </c>
      <c r="C2" s="48" t="s">
        <v>616</v>
      </c>
      <c r="D2" s="50" t="s">
        <v>617</v>
      </c>
      <c r="E2" s="50" t="s">
        <v>618</v>
      </c>
    </row>
    <row r="3" spans="1:5" ht="16.5">
      <c r="A3" s="49" t="s">
        <v>677</v>
      </c>
      <c r="B3" s="48" t="s">
        <v>620</v>
      </c>
      <c r="C3" s="48" t="s">
        <v>621</v>
      </c>
      <c r="D3" s="50">
        <v>8</v>
      </c>
      <c r="E3" s="50">
        <v>128</v>
      </c>
    </row>
    <row r="4" spans="1:5" ht="16.5">
      <c r="A4" s="49" t="s">
        <v>678</v>
      </c>
      <c r="B4" s="48" t="s">
        <v>620</v>
      </c>
      <c r="C4" s="48" t="s">
        <v>621</v>
      </c>
      <c r="D4" s="50">
        <v>947</v>
      </c>
      <c r="E4" s="50">
        <v>11815</v>
      </c>
    </row>
    <row r="5" spans="1:5" ht="16.5">
      <c r="A5" s="49" t="s">
        <v>679</v>
      </c>
      <c r="B5" s="48" t="s">
        <v>620</v>
      </c>
      <c r="C5" s="48" t="s">
        <v>621</v>
      </c>
      <c r="D5" s="50">
        <v>81</v>
      </c>
      <c r="E5" s="50">
        <v>871</v>
      </c>
    </row>
    <row r="6" spans="1:5" ht="16.5">
      <c r="A6" s="49" t="s">
        <v>680</v>
      </c>
      <c r="B6" s="48" t="s">
        <v>620</v>
      </c>
      <c r="C6" s="48" t="s">
        <v>621</v>
      </c>
      <c r="D6" s="50">
        <v>10</v>
      </c>
      <c r="E6" s="50">
        <v>144</v>
      </c>
    </row>
    <row r="7" spans="1:5" ht="16.5">
      <c r="A7" s="49" t="s">
        <v>681</v>
      </c>
      <c r="B7" s="48" t="s">
        <v>620</v>
      </c>
      <c r="C7" s="48" t="s">
        <v>621</v>
      </c>
      <c r="D7" s="50">
        <v>11</v>
      </c>
      <c r="E7" s="50">
        <v>151</v>
      </c>
    </row>
    <row r="8" spans="1:5" ht="16.5">
      <c r="A8" s="49" t="s">
        <v>682</v>
      </c>
      <c r="B8" s="48" t="s">
        <v>620</v>
      </c>
      <c r="C8" s="48" t="s">
        <v>621</v>
      </c>
      <c r="D8" s="50">
        <v>8</v>
      </c>
      <c r="E8" s="50">
        <v>128</v>
      </c>
    </row>
    <row r="9" spans="1:5" ht="16.5">
      <c r="A9" s="49" t="s">
        <v>677</v>
      </c>
      <c r="B9" s="48" t="s">
        <v>626</v>
      </c>
      <c r="C9" s="48" t="s">
        <v>627</v>
      </c>
      <c r="D9" s="50">
        <v>127</v>
      </c>
      <c r="E9" s="50">
        <v>1443</v>
      </c>
    </row>
    <row r="10" spans="1:5" ht="16.5">
      <c r="A10" s="49" t="s">
        <v>678</v>
      </c>
      <c r="B10" s="48" t="s">
        <v>626</v>
      </c>
      <c r="C10" s="48" t="s">
        <v>627</v>
      </c>
      <c r="D10" s="50">
        <v>132</v>
      </c>
      <c r="E10" s="50">
        <v>1505</v>
      </c>
    </row>
    <row r="11" spans="1:5" ht="16.5">
      <c r="A11" s="49" t="s">
        <v>679</v>
      </c>
      <c r="B11" s="48" t="s">
        <v>626</v>
      </c>
      <c r="C11" s="48" t="s">
        <v>627</v>
      </c>
      <c r="D11" s="50">
        <v>71</v>
      </c>
      <c r="E11" s="50">
        <v>749</v>
      </c>
    </row>
    <row r="12" spans="1:5" ht="16.5">
      <c r="A12" s="49" t="s">
        <v>680</v>
      </c>
      <c r="B12" s="48" t="s">
        <v>626</v>
      </c>
      <c r="C12" s="48" t="s">
        <v>627</v>
      </c>
      <c r="D12" s="50">
        <v>36</v>
      </c>
      <c r="E12" s="50">
        <v>378</v>
      </c>
    </row>
    <row r="13" spans="1:5" ht="16.5">
      <c r="A13" s="49" t="s">
        <v>681</v>
      </c>
      <c r="B13" s="48" t="s">
        <v>626</v>
      </c>
      <c r="C13" s="48" t="s">
        <v>627</v>
      </c>
      <c r="D13" s="50">
        <v>39</v>
      </c>
      <c r="E13" s="50">
        <v>409</v>
      </c>
    </row>
    <row r="14" spans="1:5" ht="16.5">
      <c r="A14" s="49" t="s">
        <v>682</v>
      </c>
      <c r="B14" s="48" t="s">
        <v>626</v>
      </c>
      <c r="C14" s="48" t="s">
        <v>627</v>
      </c>
      <c r="D14" s="50">
        <v>38</v>
      </c>
      <c r="E14" s="50">
        <v>398</v>
      </c>
    </row>
    <row r="15" spans="1:5" ht="16.5">
      <c r="A15" s="49" t="s">
        <v>677</v>
      </c>
      <c r="B15" s="48" t="s">
        <v>628</v>
      </c>
      <c r="C15" s="48" t="s">
        <v>629</v>
      </c>
      <c r="D15" s="50">
        <v>492</v>
      </c>
      <c r="E15" s="50">
        <v>6300</v>
      </c>
    </row>
    <row r="16" spans="1:5" ht="16.5">
      <c r="A16" s="49" t="s">
        <v>683</v>
      </c>
      <c r="B16" s="48" t="s">
        <v>628</v>
      </c>
      <c r="C16" s="48" t="s">
        <v>629</v>
      </c>
      <c r="D16" s="50">
        <v>556</v>
      </c>
      <c r="E16" s="50">
        <v>7109</v>
      </c>
    </row>
    <row r="17" spans="1:5" ht="16.5">
      <c r="A17" s="49" t="s">
        <v>678</v>
      </c>
      <c r="B17" s="48" t="s">
        <v>628</v>
      </c>
      <c r="C17" s="48" t="s">
        <v>629</v>
      </c>
      <c r="D17" s="50">
        <v>469</v>
      </c>
      <c r="E17" s="50">
        <v>6009</v>
      </c>
    </row>
    <row r="18" spans="1:5" ht="16.5">
      <c r="A18" s="49" t="s">
        <v>684</v>
      </c>
      <c r="B18" s="48" t="s">
        <v>628</v>
      </c>
      <c r="C18" s="48" t="s">
        <v>629</v>
      </c>
      <c r="D18" s="50">
        <v>511</v>
      </c>
      <c r="E18" s="50">
        <v>6541</v>
      </c>
    </row>
    <row r="19" spans="1:5" ht="16.5">
      <c r="A19" s="49" t="s">
        <v>679</v>
      </c>
      <c r="B19" s="48" t="s">
        <v>628</v>
      </c>
      <c r="C19" s="48" t="s">
        <v>629</v>
      </c>
      <c r="D19" s="50">
        <v>469</v>
      </c>
      <c r="E19" s="50">
        <v>6009</v>
      </c>
    </row>
    <row r="20" spans="1:5" ht="16.5">
      <c r="A20" s="49" t="s">
        <v>685</v>
      </c>
      <c r="B20" s="48" t="s">
        <v>628</v>
      </c>
      <c r="C20" s="48" t="s">
        <v>629</v>
      </c>
      <c r="D20" s="50">
        <v>460</v>
      </c>
      <c r="E20" s="50">
        <v>5894</v>
      </c>
    </row>
    <row r="21" spans="1:5" ht="16.5">
      <c r="A21" s="49" t="s">
        <v>680</v>
      </c>
      <c r="B21" s="48" t="s">
        <v>628</v>
      </c>
      <c r="C21" s="48" t="s">
        <v>629</v>
      </c>
      <c r="D21" s="50">
        <v>510</v>
      </c>
      <c r="E21" s="50">
        <v>6527</v>
      </c>
    </row>
    <row r="22" spans="1:5" ht="16.5">
      <c r="A22" s="49" t="s">
        <v>686</v>
      </c>
      <c r="B22" s="48" t="s">
        <v>628</v>
      </c>
      <c r="C22" s="48" t="s">
        <v>629</v>
      </c>
      <c r="D22" s="50">
        <v>522</v>
      </c>
      <c r="E22" s="50">
        <v>6679</v>
      </c>
    </row>
    <row r="23" spans="1:5" ht="16.5">
      <c r="A23" s="49" t="s">
        <v>681</v>
      </c>
      <c r="B23" s="48" t="s">
        <v>628</v>
      </c>
      <c r="C23" s="48" t="s">
        <v>629</v>
      </c>
      <c r="D23" s="50">
        <v>512</v>
      </c>
      <c r="E23" s="50">
        <v>6552</v>
      </c>
    </row>
    <row r="24" spans="1:5" ht="16.5">
      <c r="A24" s="49" t="s">
        <v>687</v>
      </c>
      <c r="B24" s="48" t="s">
        <v>628</v>
      </c>
      <c r="C24" s="48" t="s">
        <v>629</v>
      </c>
      <c r="D24" s="50">
        <v>506</v>
      </c>
      <c r="E24" s="50">
        <v>6477</v>
      </c>
    </row>
    <row r="25" spans="1:5" ht="16.5">
      <c r="A25" s="49" t="s">
        <v>682</v>
      </c>
      <c r="B25" s="48" t="s">
        <v>628</v>
      </c>
      <c r="C25" s="48" t="s">
        <v>629</v>
      </c>
      <c r="D25" s="50">
        <v>474</v>
      </c>
      <c r="E25" s="50">
        <v>6071</v>
      </c>
    </row>
    <row r="26" spans="1:5" ht="16.5">
      <c r="A26" s="49" t="s">
        <v>688</v>
      </c>
      <c r="B26" s="48" t="s">
        <v>628</v>
      </c>
      <c r="C26" s="48" t="s">
        <v>629</v>
      </c>
      <c r="D26" s="50">
        <v>451</v>
      </c>
      <c r="E26" s="50">
        <v>5781</v>
      </c>
    </row>
    <row r="27" spans="1:5" ht="16.5">
      <c r="A27" s="49" t="s">
        <v>677</v>
      </c>
      <c r="B27" s="48" t="s">
        <v>634</v>
      </c>
      <c r="C27" s="48" t="s">
        <v>635</v>
      </c>
      <c r="D27" s="50">
        <v>0</v>
      </c>
      <c r="E27" s="50">
        <v>66</v>
      </c>
    </row>
    <row r="28" spans="1:5" ht="16.5">
      <c r="A28" s="49" t="s">
        <v>678</v>
      </c>
      <c r="B28" s="48" t="s">
        <v>634</v>
      </c>
      <c r="C28" s="48" t="s">
        <v>635</v>
      </c>
      <c r="D28" s="50">
        <v>1</v>
      </c>
      <c r="E28" s="50">
        <v>74</v>
      </c>
    </row>
    <row r="29" spans="1:5" ht="16.5">
      <c r="A29" s="49" t="s">
        <v>679</v>
      </c>
      <c r="B29" s="48" t="s">
        <v>634</v>
      </c>
      <c r="C29" s="48" t="s">
        <v>635</v>
      </c>
      <c r="D29" s="50">
        <v>1</v>
      </c>
      <c r="E29" s="50">
        <v>74</v>
      </c>
    </row>
    <row r="30" spans="1:5" ht="16.5">
      <c r="A30" s="49" t="s">
        <v>680</v>
      </c>
      <c r="B30" s="48" t="s">
        <v>634</v>
      </c>
      <c r="C30" s="48" t="s">
        <v>635</v>
      </c>
      <c r="D30" s="50">
        <v>0</v>
      </c>
      <c r="E30" s="50">
        <v>66</v>
      </c>
    </row>
    <row r="31" spans="1:5" ht="16.5">
      <c r="A31" s="49" t="s">
        <v>681</v>
      </c>
      <c r="B31" s="48" t="s">
        <v>634</v>
      </c>
      <c r="C31" s="48" t="s">
        <v>635</v>
      </c>
      <c r="D31" s="50">
        <v>1</v>
      </c>
      <c r="E31" s="50">
        <v>74</v>
      </c>
    </row>
    <row r="32" spans="1:5" ht="16.5">
      <c r="A32" s="49" t="s">
        <v>682</v>
      </c>
      <c r="B32" s="48" t="s">
        <v>634</v>
      </c>
      <c r="C32" s="48" t="s">
        <v>635</v>
      </c>
      <c r="D32" s="50">
        <v>1</v>
      </c>
      <c r="E32" s="50">
        <v>74</v>
      </c>
    </row>
    <row r="33" spans="1:5" ht="16.5">
      <c r="A33" s="49" t="s">
        <v>677</v>
      </c>
      <c r="B33" s="48" t="s">
        <v>636</v>
      </c>
      <c r="C33" s="48" t="s">
        <v>401</v>
      </c>
      <c r="D33" s="50">
        <v>1</v>
      </c>
      <c r="E33" s="50">
        <v>74</v>
      </c>
    </row>
    <row r="34" spans="1:5" ht="16.5">
      <c r="A34" s="49" t="s">
        <v>678</v>
      </c>
      <c r="B34" s="48" t="s">
        <v>636</v>
      </c>
      <c r="C34" s="48" t="s">
        <v>401</v>
      </c>
      <c r="D34" s="50">
        <v>1</v>
      </c>
      <c r="E34" s="50">
        <v>74</v>
      </c>
    </row>
    <row r="35" spans="1:5" ht="16.5">
      <c r="A35" s="49" t="s">
        <v>679</v>
      </c>
      <c r="B35" s="48" t="s">
        <v>636</v>
      </c>
      <c r="C35" s="48" t="s">
        <v>401</v>
      </c>
      <c r="D35" s="50">
        <v>0</v>
      </c>
      <c r="E35" s="50">
        <v>66</v>
      </c>
    </row>
    <row r="36" spans="1:5" ht="16.5">
      <c r="A36" s="49" t="s">
        <v>680</v>
      </c>
      <c r="B36" s="48" t="s">
        <v>636</v>
      </c>
      <c r="C36" s="48" t="s">
        <v>401</v>
      </c>
      <c r="D36" s="50">
        <v>1</v>
      </c>
      <c r="E36" s="50">
        <v>74</v>
      </c>
    </row>
    <row r="37" spans="1:5" ht="16.5">
      <c r="A37" s="49" t="s">
        <v>681</v>
      </c>
      <c r="B37" s="48" t="s">
        <v>636</v>
      </c>
      <c r="C37" s="48" t="s">
        <v>401</v>
      </c>
      <c r="D37" s="50">
        <v>0</v>
      </c>
      <c r="E37" s="50">
        <v>66</v>
      </c>
    </row>
    <row r="38" spans="1:5" ht="16.5">
      <c r="A38" s="49" t="s">
        <v>682</v>
      </c>
      <c r="B38" s="48" t="s">
        <v>636</v>
      </c>
      <c r="C38" s="48" t="s">
        <v>401</v>
      </c>
      <c r="D38" s="50">
        <v>0</v>
      </c>
      <c r="E38" s="50">
        <v>66</v>
      </c>
    </row>
    <row r="39" spans="1:5" ht="16.5">
      <c r="A39" s="49" t="s">
        <v>677</v>
      </c>
      <c r="B39" s="48" t="s">
        <v>637</v>
      </c>
      <c r="C39" s="48" t="s">
        <v>638</v>
      </c>
      <c r="D39" s="50">
        <v>3</v>
      </c>
      <c r="E39" s="50">
        <v>89</v>
      </c>
    </row>
    <row r="40" spans="1:5" ht="16.5">
      <c r="A40" s="49" t="s">
        <v>678</v>
      </c>
      <c r="B40" s="48" t="s">
        <v>637</v>
      </c>
      <c r="C40" s="48" t="s">
        <v>638</v>
      </c>
      <c r="D40" s="50">
        <v>1</v>
      </c>
      <c r="E40" s="50">
        <v>74</v>
      </c>
    </row>
    <row r="41" spans="1:5" ht="16.5">
      <c r="A41" s="49" t="s">
        <v>679</v>
      </c>
      <c r="B41" s="48" t="s">
        <v>637</v>
      </c>
      <c r="C41" s="48" t="s">
        <v>638</v>
      </c>
      <c r="D41" s="50">
        <v>2</v>
      </c>
      <c r="E41" s="50">
        <v>82</v>
      </c>
    </row>
    <row r="42" spans="1:5" ht="16.5">
      <c r="A42" s="49" t="s">
        <v>680</v>
      </c>
      <c r="B42" s="48" t="s">
        <v>637</v>
      </c>
      <c r="C42" s="48" t="s">
        <v>638</v>
      </c>
      <c r="D42" s="50">
        <v>3</v>
      </c>
      <c r="E42" s="50">
        <v>89</v>
      </c>
    </row>
    <row r="43" spans="1:5" ht="16.5">
      <c r="A43" s="49" t="s">
        <v>681</v>
      </c>
      <c r="B43" s="48" t="s">
        <v>637</v>
      </c>
      <c r="C43" s="48" t="s">
        <v>638</v>
      </c>
      <c r="D43" s="50">
        <v>2</v>
      </c>
      <c r="E43" s="50">
        <v>82</v>
      </c>
    </row>
    <row r="44" spans="1:5" ht="16.5">
      <c r="A44" s="49" t="s">
        <v>682</v>
      </c>
      <c r="B44" s="48" t="s">
        <v>637</v>
      </c>
      <c r="C44" s="48" t="s">
        <v>638</v>
      </c>
      <c r="D44" s="50">
        <v>2</v>
      </c>
      <c r="E44" s="50">
        <v>82</v>
      </c>
    </row>
    <row r="45" spans="1:5" ht="16.5">
      <c r="A45" s="49" t="s">
        <v>677</v>
      </c>
      <c r="B45" s="48" t="s">
        <v>639</v>
      </c>
      <c r="C45" s="48" t="s">
        <v>640</v>
      </c>
      <c r="D45" s="50">
        <v>0</v>
      </c>
      <c r="E45" s="50">
        <v>66</v>
      </c>
    </row>
    <row r="46" spans="1:5" ht="16.5">
      <c r="A46" s="49" t="s">
        <v>678</v>
      </c>
      <c r="B46" s="48" t="s">
        <v>639</v>
      </c>
      <c r="C46" s="48" t="s">
        <v>640</v>
      </c>
      <c r="D46" s="50">
        <v>0</v>
      </c>
      <c r="E46" s="50">
        <v>66</v>
      </c>
    </row>
    <row r="47" spans="1:5" ht="16.5">
      <c r="A47" s="49" t="s">
        <v>679</v>
      </c>
      <c r="B47" s="48" t="s">
        <v>639</v>
      </c>
      <c r="C47" s="48" t="s">
        <v>640</v>
      </c>
      <c r="D47" s="50">
        <v>0</v>
      </c>
      <c r="E47" s="50">
        <v>66</v>
      </c>
    </row>
    <row r="48" spans="1:5" ht="16.5">
      <c r="A48" s="49" t="s">
        <v>680</v>
      </c>
      <c r="B48" s="48" t="s">
        <v>639</v>
      </c>
      <c r="C48" s="48" t="s">
        <v>640</v>
      </c>
      <c r="D48" s="50">
        <v>0</v>
      </c>
      <c r="E48" s="50">
        <v>66</v>
      </c>
    </row>
    <row r="49" spans="1:5" ht="16.5">
      <c r="A49" s="49" t="s">
        <v>681</v>
      </c>
      <c r="B49" s="48" t="s">
        <v>639</v>
      </c>
      <c r="C49" s="48" t="s">
        <v>640</v>
      </c>
      <c r="D49" s="50">
        <v>1</v>
      </c>
      <c r="E49" s="50">
        <v>74</v>
      </c>
    </row>
    <row r="50" spans="1:5" ht="16.5">
      <c r="A50" s="49" t="s">
        <v>682</v>
      </c>
      <c r="B50" s="48" t="s">
        <v>639</v>
      </c>
      <c r="C50" s="48" t="s">
        <v>640</v>
      </c>
      <c r="D50" s="50">
        <v>0</v>
      </c>
      <c r="E50" s="50">
        <v>66</v>
      </c>
    </row>
    <row r="51" spans="1:5" ht="16.5">
      <c r="A51" s="49" t="s">
        <v>677</v>
      </c>
      <c r="B51" s="48" t="s">
        <v>641</v>
      </c>
      <c r="C51" s="48" t="s">
        <v>642</v>
      </c>
      <c r="D51" s="50">
        <v>102</v>
      </c>
      <c r="E51" s="50">
        <v>1125</v>
      </c>
    </row>
    <row r="52" spans="1:5" ht="16.5">
      <c r="A52" s="49" t="s">
        <v>678</v>
      </c>
      <c r="B52" s="48" t="s">
        <v>641</v>
      </c>
      <c r="C52" s="48" t="s">
        <v>642</v>
      </c>
      <c r="D52" s="50">
        <v>95</v>
      </c>
      <c r="E52" s="50">
        <v>1039</v>
      </c>
    </row>
    <row r="53" spans="1:5" ht="16.5">
      <c r="A53" s="49" t="s">
        <v>679</v>
      </c>
      <c r="B53" s="48" t="s">
        <v>641</v>
      </c>
      <c r="C53" s="48" t="s">
        <v>642</v>
      </c>
      <c r="D53" s="50">
        <v>87</v>
      </c>
      <c r="E53" s="50">
        <v>943</v>
      </c>
    </row>
    <row r="54" spans="1:5" ht="16.5">
      <c r="A54" s="49" t="s">
        <v>680</v>
      </c>
      <c r="B54" s="48" t="s">
        <v>641</v>
      </c>
      <c r="C54" s="48" t="s">
        <v>642</v>
      </c>
      <c r="D54" s="50">
        <v>87</v>
      </c>
      <c r="E54" s="50">
        <v>943</v>
      </c>
    </row>
    <row r="55" spans="1:5" ht="16.5">
      <c r="A55" s="49" t="s">
        <v>681</v>
      </c>
      <c r="B55" s="48" t="s">
        <v>641</v>
      </c>
      <c r="C55" s="48" t="s">
        <v>642</v>
      </c>
      <c r="D55" s="50">
        <v>121</v>
      </c>
      <c r="E55" s="50">
        <v>1366</v>
      </c>
    </row>
    <row r="56" spans="1:5" ht="16.5">
      <c r="A56" s="49" t="s">
        <v>682</v>
      </c>
      <c r="B56" s="48" t="s">
        <v>641</v>
      </c>
      <c r="C56" s="48" t="s">
        <v>642</v>
      </c>
      <c r="D56" s="50">
        <v>97</v>
      </c>
      <c r="E56" s="50">
        <v>1064</v>
      </c>
    </row>
    <row r="57" spans="1:5" ht="16.5">
      <c r="A57" s="49" t="s">
        <v>677</v>
      </c>
      <c r="B57" s="48" t="s">
        <v>643</v>
      </c>
      <c r="C57" s="48" t="s">
        <v>644</v>
      </c>
      <c r="D57" s="50">
        <v>25</v>
      </c>
      <c r="E57" s="50">
        <v>269</v>
      </c>
    </row>
    <row r="58" spans="1:5" ht="16.5">
      <c r="A58" s="49" t="s">
        <v>678</v>
      </c>
      <c r="B58" s="48" t="s">
        <v>643</v>
      </c>
      <c r="C58" s="48" t="s">
        <v>644</v>
      </c>
      <c r="D58" s="50">
        <v>15</v>
      </c>
      <c r="E58" s="50">
        <v>181</v>
      </c>
    </row>
    <row r="59" spans="1:5" ht="16.5">
      <c r="A59" s="49" t="s">
        <v>679</v>
      </c>
      <c r="B59" s="48" t="s">
        <v>643</v>
      </c>
      <c r="C59" s="48" t="s">
        <v>644</v>
      </c>
      <c r="D59" s="50">
        <v>21</v>
      </c>
      <c r="E59" s="50">
        <v>230</v>
      </c>
    </row>
    <row r="60" spans="1:5" ht="16.5">
      <c r="A60" s="49" t="s">
        <v>680</v>
      </c>
      <c r="B60" s="48" t="s">
        <v>643</v>
      </c>
      <c r="C60" s="48" t="s">
        <v>644</v>
      </c>
      <c r="D60" s="50">
        <v>17</v>
      </c>
      <c r="E60" s="50">
        <v>197</v>
      </c>
    </row>
    <row r="61" spans="1:5" ht="16.5">
      <c r="A61" s="49" t="s">
        <v>681</v>
      </c>
      <c r="B61" s="48" t="s">
        <v>643</v>
      </c>
      <c r="C61" s="48" t="s">
        <v>644</v>
      </c>
      <c r="D61" s="50">
        <v>13</v>
      </c>
      <c r="E61" s="50">
        <v>167</v>
      </c>
    </row>
    <row r="62" spans="1:5" ht="16.5">
      <c r="A62" s="49" t="s">
        <v>682</v>
      </c>
      <c r="B62" s="48" t="s">
        <v>643</v>
      </c>
      <c r="C62" s="48" t="s">
        <v>644</v>
      </c>
      <c r="D62" s="50">
        <v>9</v>
      </c>
      <c r="E62" s="50">
        <v>135</v>
      </c>
    </row>
    <row r="63" spans="1:5" ht="16.5">
      <c r="A63" s="49" t="s">
        <v>677</v>
      </c>
      <c r="B63" s="48" t="s">
        <v>645</v>
      </c>
      <c r="C63" s="48" t="s">
        <v>646</v>
      </c>
      <c r="D63" s="50">
        <v>0</v>
      </c>
      <c r="E63" s="50">
        <v>66</v>
      </c>
    </row>
    <row r="64" spans="1:5" ht="16.5">
      <c r="A64" s="49" t="s">
        <v>678</v>
      </c>
      <c r="B64" s="48" t="s">
        <v>645</v>
      </c>
      <c r="C64" s="48" t="s">
        <v>646</v>
      </c>
      <c r="D64" s="50">
        <v>1</v>
      </c>
      <c r="E64" s="50">
        <v>74</v>
      </c>
    </row>
    <row r="65" spans="1:5" ht="16.5">
      <c r="A65" s="49" t="s">
        <v>679</v>
      </c>
      <c r="B65" s="48" t="s">
        <v>645</v>
      </c>
      <c r="C65" s="48" t="s">
        <v>646</v>
      </c>
      <c r="D65" s="50">
        <v>0</v>
      </c>
      <c r="E65" s="50">
        <v>66</v>
      </c>
    </row>
    <row r="66" spans="1:5" ht="16.5">
      <c r="A66" s="49" t="s">
        <v>680</v>
      </c>
      <c r="B66" s="48" t="s">
        <v>645</v>
      </c>
      <c r="C66" s="48" t="s">
        <v>646</v>
      </c>
      <c r="D66" s="50">
        <v>1</v>
      </c>
      <c r="E66" s="50">
        <v>74</v>
      </c>
    </row>
    <row r="67" spans="1:5" ht="16.5">
      <c r="A67" s="49" t="s">
        <v>681</v>
      </c>
      <c r="B67" s="48" t="s">
        <v>645</v>
      </c>
      <c r="C67" s="48" t="s">
        <v>646</v>
      </c>
      <c r="D67" s="50">
        <v>0</v>
      </c>
      <c r="E67" s="50">
        <v>66</v>
      </c>
    </row>
    <row r="68" spans="1:5" ht="16.5">
      <c r="A68" s="49" t="s">
        <v>682</v>
      </c>
      <c r="B68" s="48" t="s">
        <v>645</v>
      </c>
      <c r="C68" s="48" t="s">
        <v>646</v>
      </c>
      <c r="D68" s="50">
        <v>0</v>
      </c>
      <c r="E68" s="50">
        <v>66</v>
      </c>
    </row>
    <row r="69" spans="1:5" ht="16.5">
      <c r="A69" s="49" t="s">
        <v>677</v>
      </c>
      <c r="B69" s="48" t="s">
        <v>647</v>
      </c>
      <c r="C69" s="48" t="s">
        <v>374</v>
      </c>
      <c r="D69" s="50">
        <v>321</v>
      </c>
      <c r="E69" s="50">
        <v>3896</v>
      </c>
    </row>
    <row r="70" spans="1:5" ht="16.5">
      <c r="A70" s="49" t="s">
        <v>678</v>
      </c>
      <c r="B70" s="48" t="s">
        <v>647</v>
      </c>
      <c r="C70" s="48" t="s">
        <v>374</v>
      </c>
      <c r="D70" s="50">
        <v>220</v>
      </c>
      <c r="E70" s="50">
        <v>2618</v>
      </c>
    </row>
    <row r="71" spans="1:5" ht="16.5">
      <c r="A71" s="49" t="s">
        <v>679</v>
      </c>
      <c r="B71" s="48" t="s">
        <v>647</v>
      </c>
      <c r="C71" s="48" t="s">
        <v>374</v>
      </c>
      <c r="D71" s="50">
        <v>328</v>
      </c>
      <c r="E71" s="50">
        <v>3984</v>
      </c>
    </row>
    <row r="72" spans="1:5" ht="16.5">
      <c r="A72" s="49" t="s">
        <v>680</v>
      </c>
      <c r="B72" s="48" t="s">
        <v>647</v>
      </c>
      <c r="C72" s="48" t="s">
        <v>374</v>
      </c>
      <c r="D72" s="50">
        <v>241</v>
      </c>
      <c r="E72" s="50">
        <v>2884</v>
      </c>
    </row>
    <row r="73" spans="1:5" ht="16.5">
      <c r="A73" s="49" t="s">
        <v>681</v>
      </c>
      <c r="B73" s="48" t="s">
        <v>647</v>
      </c>
      <c r="C73" s="48" t="s">
        <v>374</v>
      </c>
      <c r="D73" s="50">
        <v>117</v>
      </c>
      <c r="E73" s="50">
        <v>1316</v>
      </c>
    </row>
    <row r="74" spans="1:5" ht="16.5">
      <c r="A74" s="49" t="s">
        <v>682</v>
      </c>
      <c r="B74" s="48" t="s">
        <v>647</v>
      </c>
      <c r="C74" s="48" t="s">
        <v>374</v>
      </c>
      <c r="D74" s="50">
        <v>193</v>
      </c>
      <c r="E74" s="50">
        <v>2278</v>
      </c>
    </row>
    <row r="75" spans="1:5" ht="16.5">
      <c r="A75" s="49" t="s">
        <v>677</v>
      </c>
      <c r="B75" s="48" t="s">
        <v>648</v>
      </c>
      <c r="C75" s="48" t="s">
        <v>649</v>
      </c>
      <c r="D75" s="50">
        <v>0</v>
      </c>
      <c r="E75" s="50">
        <v>66</v>
      </c>
    </row>
    <row r="76" spans="1:5" ht="16.5">
      <c r="A76" s="49" t="s">
        <v>678</v>
      </c>
      <c r="B76" s="48" t="s">
        <v>648</v>
      </c>
      <c r="C76" s="48" t="s">
        <v>649</v>
      </c>
      <c r="D76" s="50">
        <v>1</v>
      </c>
      <c r="E76" s="50">
        <v>74</v>
      </c>
    </row>
    <row r="77" spans="1:5" ht="16.5">
      <c r="A77" s="49" t="s">
        <v>679</v>
      </c>
      <c r="B77" s="48" t="s">
        <v>648</v>
      </c>
      <c r="C77" s="48" t="s">
        <v>649</v>
      </c>
      <c r="D77" s="50">
        <v>0</v>
      </c>
      <c r="E77" s="50">
        <v>66</v>
      </c>
    </row>
    <row r="78" spans="1:5" ht="16.5">
      <c r="A78" s="49" t="s">
        <v>680</v>
      </c>
      <c r="B78" s="48" t="s">
        <v>648</v>
      </c>
      <c r="C78" s="48" t="s">
        <v>649</v>
      </c>
      <c r="D78" s="50">
        <v>1</v>
      </c>
      <c r="E78" s="50">
        <v>74</v>
      </c>
    </row>
    <row r="79" spans="1:5" ht="16.5">
      <c r="A79" s="49" t="s">
        <v>681</v>
      </c>
      <c r="B79" s="48" t="s">
        <v>648</v>
      </c>
      <c r="C79" s="48" t="s">
        <v>649</v>
      </c>
      <c r="D79" s="50">
        <v>0</v>
      </c>
      <c r="E79" s="50">
        <v>66</v>
      </c>
    </row>
    <row r="80" spans="1:5" ht="16.5">
      <c r="A80" s="49" t="s">
        <v>682</v>
      </c>
      <c r="B80" s="48" t="s">
        <v>648</v>
      </c>
      <c r="C80" s="48" t="s">
        <v>649</v>
      </c>
      <c r="D80" s="50">
        <v>0</v>
      </c>
      <c r="E80" s="50">
        <v>66</v>
      </c>
    </row>
    <row r="81" spans="1:5" ht="16.5">
      <c r="A81" s="49" t="s">
        <v>677</v>
      </c>
      <c r="B81" s="48" t="s">
        <v>650</v>
      </c>
      <c r="C81" s="48" t="s">
        <v>651</v>
      </c>
      <c r="D81" s="50">
        <v>43</v>
      </c>
      <c r="E81" s="50">
        <v>448</v>
      </c>
    </row>
    <row r="82" spans="1:5" ht="16.5">
      <c r="A82" s="49" t="s">
        <v>678</v>
      </c>
      <c r="B82" s="48" t="s">
        <v>650</v>
      </c>
      <c r="C82" s="48" t="s">
        <v>651</v>
      </c>
      <c r="D82" s="50">
        <v>41</v>
      </c>
      <c r="E82" s="50">
        <v>428</v>
      </c>
    </row>
    <row r="83" spans="1:5" ht="16.5">
      <c r="A83" s="49" t="s">
        <v>679</v>
      </c>
      <c r="B83" s="48" t="s">
        <v>650</v>
      </c>
      <c r="C83" s="48" t="s">
        <v>651</v>
      </c>
      <c r="D83" s="50">
        <v>61</v>
      </c>
      <c r="E83" s="50">
        <v>629</v>
      </c>
    </row>
    <row r="84" spans="1:5" ht="16.5">
      <c r="A84" s="49" t="s">
        <v>680</v>
      </c>
      <c r="B84" s="48" t="s">
        <v>650</v>
      </c>
      <c r="C84" s="48" t="s">
        <v>651</v>
      </c>
      <c r="D84" s="50">
        <v>87</v>
      </c>
      <c r="E84" s="50">
        <v>943</v>
      </c>
    </row>
    <row r="85" spans="1:5" ht="16.5">
      <c r="A85" s="49" t="s">
        <v>681</v>
      </c>
      <c r="B85" s="48" t="s">
        <v>650</v>
      </c>
      <c r="C85" s="48" t="s">
        <v>651</v>
      </c>
      <c r="D85" s="50">
        <v>73</v>
      </c>
      <c r="E85" s="50">
        <v>773</v>
      </c>
    </row>
    <row r="86" spans="1:5" ht="16.5">
      <c r="A86" s="49" t="s">
        <v>682</v>
      </c>
      <c r="B86" s="48" t="s">
        <v>650</v>
      </c>
      <c r="C86" s="48" t="s">
        <v>651</v>
      </c>
      <c r="D86" s="50">
        <v>66</v>
      </c>
      <c r="E86" s="50">
        <v>688</v>
      </c>
    </row>
    <row r="87" spans="1:5" ht="16.5">
      <c r="A87" s="49"/>
      <c r="B87" s="48"/>
      <c r="C87" s="48" t="s">
        <v>441</v>
      </c>
      <c r="D87" s="50">
        <v>371</v>
      </c>
      <c r="E87" s="50">
        <v>3909</v>
      </c>
    </row>
    <row r="88" spans="1:5" ht="16.5">
      <c r="A88" s="49" t="s">
        <v>677</v>
      </c>
      <c r="B88" s="48" t="s">
        <v>652</v>
      </c>
      <c r="C88" s="48" t="s">
        <v>653</v>
      </c>
      <c r="D88" s="50">
        <v>184</v>
      </c>
      <c r="E88" s="50">
        <v>2162</v>
      </c>
    </row>
    <row r="89" spans="1:5" ht="16.5">
      <c r="A89" s="49" t="s">
        <v>678</v>
      </c>
      <c r="B89" s="48" t="s">
        <v>652</v>
      </c>
      <c r="C89" s="48" t="s">
        <v>653</v>
      </c>
      <c r="D89" s="50">
        <v>150</v>
      </c>
      <c r="E89" s="50">
        <v>1733</v>
      </c>
    </row>
    <row r="90" spans="1:5" ht="16.5">
      <c r="A90" s="49" t="s">
        <v>679</v>
      </c>
      <c r="B90" s="48" t="s">
        <v>652</v>
      </c>
      <c r="C90" s="48" t="s">
        <v>653</v>
      </c>
      <c r="D90" s="50">
        <v>103</v>
      </c>
      <c r="E90" s="50">
        <v>1139</v>
      </c>
    </row>
    <row r="91" spans="1:5" ht="16.5">
      <c r="A91" s="49" t="s">
        <v>680</v>
      </c>
      <c r="B91" s="48" t="s">
        <v>652</v>
      </c>
      <c r="C91" s="48" t="s">
        <v>653</v>
      </c>
      <c r="D91" s="50">
        <v>25</v>
      </c>
      <c r="E91" s="50">
        <v>269</v>
      </c>
    </row>
    <row r="92" spans="1:5" ht="16.5">
      <c r="A92" s="49" t="s">
        <v>681</v>
      </c>
      <c r="B92" s="48" t="s">
        <v>652</v>
      </c>
      <c r="C92" s="48" t="s">
        <v>653</v>
      </c>
      <c r="D92" s="50">
        <v>53</v>
      </c>
      <c r="E92" s="50">
        <v>547</v>
      </c>
    </row>
    <row r="93" spans="1:5" ht="16.5">
      <c r="A93" s="49" t="s">
        <v>682</v>
      </c>
      <c r="B93" s="48" t="s">
        <v>652</v>
      </c>
      <c r="C93" s="48" t="s">
        <v>653</v>
      </c>
      <c r="D93" s="50">
        <v>21</v>
      </c>
      <c r="E93" s="50">
        <v>230</v>
      </c>
    </row>
    <row r="94" spans="1:5" ht="16.5">
      <c r="A94" s="49" t="s">
        <v>677</v>
      </c>
      <c r="B94" s="48" t="s">
        <v>654</v>
      </c>
      <c r="C94" s="48" t="s">
        <v>655</v>
      </c>
      <c r="D94" s="50">
        <v>5</v>
      </c>
      <c r="E94" s="50">
        <v>69</v>
      </c>
    </row>
    <row r="95" spans="1:5" ht="16.5">
      <c r="A95" s="49" t="s">
        <v>683</v>
      </c>
      <c r="B95" s="48" t="s">
        <v>654</v>
      </c>
      <c r="C95" s="48" t="s">
        <v>655</v>
      </c>
      <c r="D95" s="50">
        <v>4</v>
      </c>
      <c r="E95" s="50">
        <v>61</v>
      </c>
    </row>
    <row r="96" spans="1:5" ht="16.5">
      <c r="A96" s="49" t="s">
        <v>678</v>
      </c>
      <c r="B96" s="48" t="s">
        <v>654</v>
      </c>
      <c r="C96" s="48" t="s">
        <v>655</v>
      </c>
      <c r="D96" s="50">
        <v>2</v>
      </c>
      <c r="E96" s="50">
        <v>46</v>
      </c>
    </row>
    <row r="97" spans="1:5" ht="16.5">
      <c r="A97" s="49" t="s">
        <v>684</v>
      </c>
      <c r="B97" s="48" t="s">
        <v>654</v>
      </c>
      <c r="C97" s="48" t="s">
        <v>655</v>
      </c>
      <c r="D97" s="50">
        <v>3</v>
      </c>
      <c r="E97" s="50">
        <v>54</v>
      </c>
    </row>
    <row r="98" spans="1:5" ht="16.5">
      <c r="A98" s="49" t="s">
        <v>679</v>
      </c>
      <c r="B98" s="48" t="s">
        <v>654</v>
      </c>
      <c r="C98" s="48" t="s">
        <v>655</v>
      </c>
      <c r="D98" s="50">
        <v>4</v>
      </c>
      <c r="E98" s="50">
        <v>61</v>
      </c>
    </row>
    <row r="99" spans="1:5" ht="16.5">
      <c r="A99" s="49" t="s">
        <v>685</v>
      </c>
      <c r="B99" s="48" t="s">
        <v>654</v>
      </c>
      <c r="C99" s="48" t="s">
        <v>655</v>
      </c>
      <c r="D99" s="50">
        <v>4</v>
      </c>
      <c r="E99" s="50">
        <v>61</v>
      </c>
    </row>
    <row r="100" spans="1:5" ht="16.5">
      <c r="A100" s="49" t="s">
        <v>680</v>
      </c>
      <c r="B100" s="48" t="s">
        <v>654</v>
      </c>
      <c r="C100" s="48" t="s">
        <v>655</v>
      </c>
      <c r="D100" s="50">
        <v>6</v>
      </c>
      <c r="E100" s="50">
        <v>77</v>
      </c>
    </row>
    <row r="101" spans="1:5" ht="16.5">
      <c r="A101" s="49" t="s">
        <v>686</v>
      </c>
      <c r="B101" s="48" t="s">
        <v>654</v>
      </c>
      <c r="C101" s="48" t="s">
        <v>655</v>
      </c>
      <c r="D101" s="50">
        <v>5</v>
      </c>
      <c r="E101" s="50">
        <v>69</v>
      </c>
    </row>
    <row r="102" spans="1:5" ht="16.5">
      <c r="A102" s="49" t="s">
        <v>681</v>
      </c>
      <c r="B102" s="48" t="s">
        <v>654</v>
      </c>
      <c r="C102" s="48" t="s">
        <v>655</v>
      </c>
      <c r="D102" s="50">
        <v>4</v>
      </c>
      <c r="E102" s="50">
        <v>61</v>
      </c>
    </row>
    <row r="103" spans="1:5" ht="16.5">
      <c r="A103" s="49" t="s">
        <v>687</v>
      </c>
      <c r="B103" s="48" t="s">
        <v>654</v>
      </c>
      <c r="C103" s="48" t="s">
        <v>655</v>
      </c>
      <c r="D103" s="50">
        <v>4</v>
      </c>
      <c r="E103" s="50">
        <v>61</v>
      </c>
    </row>
    <row r="104" spans="1:5" ht="16.5">
      <c r="A104" s="49" t="s">
        <v>682</v>
      </c>
      <c r="B104" s="48" t="s">
        <v>654</v>
      </c>
      <c r="C104" s="48" t="s">
        <v>655</v>
      </c>
      <c r="D104" s="50">
        <v>5</v>
      </c>
      <c r="E104" s="50">
        <v>69</v>
      </c>
    </row>
    <row r="105" spans="1:5" ht="16.5">
      <c r="A105" s="49" t="s">
        <v>688</v>
      </c>
      <c r="B105" s="48" t="s">
        <v>654</v>
      </c>
      <c r="C105" s="48" t="s">
        <v>655</v>
      </c>
      <c r="D105" s="50">
        <v>5</v>
      </c>
      <c r="E105" s="50">
        <v>69</v>
      </c>
    </row>
    <row r="106" spans="1:5" ht="16.5">
      <c r="A106" s="49" t="s">
        <v>677</v>
      </c>
      <c r="B106" s="48" t="s">
        <v>656</v>
      </c>
      <c r="C106" s="48" t="s">
        <v>657</v>
      </c>
      <c r="D106" s="50">
        <v>0</v>
      </c>
      <c r="E106" s="50">
        <v>30</v>
      </c>
    </row>
    <row r="107" spans="1:5" ht="16.5">
      <c r="A107" s="49" t="s">
        <v>683</v>
      </c>
      <c r="B107" s="48" t="s">
        <v>656</v>
      </c>
      <c r="C107" s="48" t="s">
        <v>657</v>
      </c>
      <c r="D107" s="50">
        <v>3</v>
      </c>
      <c r="E107" s="50">
        <v>54</v>
      </c>
    </row>
    <row r="108" spans="1:5" ht="16.5">
      <c r="A108" s="49" t="s">
        <v>678</v>
      </c>
      <c r="B108" s="48" t="s">
        <v>656</v>
      </c>
      <c r="C108" s="48" t="s">
        <v>657</v>
      </c>
      <c r="D108" s="50">
        <v>1</v>
      </c>
      <c r="E108" s="50">
        <v>38</v>
      </c>
    </row>
    <row r="109" spans="1:5" ht="16.5">
      <c r="A109" s="49" t="s">
        <v>684</v>
      </c>
      <c r="B109" s="48" t="s">
        <v>656</v>
      </c>
      <c r="C109" s="48" t="s">
        <v>657</v>
      </c>
      <c r="D109" s="50">
        <v>0</v>
      </c>
      <c r="E109" s="50">
        <v>30</v>
      </c>
    </row>
    <row r="110" spans="1:5" ht="16.5">
      <c r="A110" s="49" t="s">
        <v>679</v>
      </c>
      <c r="B110" s="48" t="s">
        <v>656</v>
      </c>
      <c r="C110" s="48" t="s">
        <v>657</v>
      </c>
      <c r="D110" s="50">
        <v>4</v>
      </c>
      <c r="E110" s="50">
        <v>61</v>
      </c>
    </row>
    <row r="111" spans="1:5" ht="16.5">
      <c r="A111" s="49" t="s">
        <v>685</v>
      </c>
      <c r="B111" s="48" t="s">
        <v>656</v>
      </c>
      <c r="C111" s="48" t="s">
        <v>657</v>
      </c>
      <c r="D111" s="50">
        <v>2</v>
      </c>
      <c r="E111" s="50">
        <v>46</v>
      </c>
    </row>
    <row r="112" spans="1:5" ht="16.5">
      <c r="A112" s="49" t="s">
        <v>680</v>
      </c>
      <c r="B112" s="48" t="s">
        <v>656</v>
      </c>
      <c r="C112" s="48" t="s">
        <v>657</v>
      </c>
      <c r="D112" s="50">
        <v>2</v>
      </c>
      <c r="E112" s="50">
        <v>46</v>
      </c>
    </row>
    <row r="113" spans="1:5" ht="16.5">
      <c r="A113" s="49" t="s">
        <v>686</v>
      </c>
      <c r="B113" s="48" t="s">
        <v>656</v>
      </c>
      <c r="C113" s="48" t="s">
        <v>657</v>
      </c>
      <c r="D113" s="50">
        <v>1</v>
      </c>
      <c r="E113" s="50">
        <v>38</v>
      </c>
    </row>
    <row r="114" spans="1:5" ht="16.5">
      <c r="A114" s="49" t="s">
        <v>681</v>
      </c>
      <c r="B114" s="48" t="s">
        <v>656</v>
      </c>
      <c r="C114" s="48" t="s">
        <v>657</v>
      </c>
      <c r="D114" s="50">
        <v>0</v>
      </c>
      <c r="E114" s="50">
        <v>30</v>
      </c>
    </row>
    <row r="115" spans="1:5" ht="16.5">
      <c r="A115" s="49" t="s">
        <v>687</v>
      </c>
      <c r="B115" s="48" t="s">
        <v>656</v>
      </c>
      <c r="C115" s="48" t="s">
        <v>657</v>
      </c>
      <c r="D115" s="50">
        <v>2</v>
      </c>
      <c r="E115" s="50">
        <v>46</v>
      </c>
    </row>
    <row r="116" spans="1:5" ht="16.5">
      <c r="A116" s="49" t="s">
        <v>682</v>
      </c>
      <c r="B116" s="48" t="s">
        <v>656</v>
      </c>
      <c r="C116" s="48" t="s">
        <v>657</v>
      </c>
      <c r="D116" s="50">
        <v>1</v>
      </c>
      <c r="E116" s="50">
        <v>38</v>
      </c>
    </row>
    <row r="117" spans="1:5" ht="16.5">
      <c r="A117" s="49" t="s">
        <v>688</v>
      </c>
      <c r="B117" s="48" t="s">
        <v>656</v>
      </c>
      <c r="C117" s="48" t="s">
        <v>657</v>
      </c>
      <c r="D117" s="50">
        <v>0</v>
      </c>
      <c r="E117" s="50">
        <v>30</v>
      </c>
    </row>
    <row r="118" spans="1:5" ht="16.5">
      <c r="A118" s="49" t="s">
        <v>688</v>
      </c>
      <c r="B118" s="48" t="s">
        <v>658</v>
      </c>
      <c r="C118" s="48" t="s">
        <v>266</v>
      </c>
      <c r="D118" s="50">
        <v>17696</v>
      </c>
      <c r="E118" s="50">
        <v>225644</v>
      </c>
    </row>
    <row r="119" spans="1:5" ht="16.5">
      <c r="A119" s="49" t="s">
        <v>688</v>
      </c>
      <c r="B119" s="48" t="s">
        <v>659</v>
      </c>
      <c r="C119" s="48" t="s">
        <v>266</v>
      </c>
      <c r="D119" s="50">
        <v>189</v>
      </c>
      <c r="E119" s="50">
        <v>2467</v>
      </c>
    </row>
    <row r="120" spans="1:5" ht="16.5">
      <c r="A120" s="49" t="s">
        <v>682</v>
      </c>
      <c r="B120" s="48" t="s">
        <v>658</v>
      </c>
      <c r="C120" s="48" t="s">
        <v>266</v>
      </c>
      <c r="D120" s="50">
        <v>18328</v>
      </c>
      <c r="E120" s="50">
        <v>233638</v>
      </c>
    </row>
    <row r="121" spans="1:5" ht="16.5">
      <c r="A121" s="49" t="s">
        <v>682</v>
      </c>
      <c r="B121" s="48" t="s">
        <v>659</v>
      </c>
      <c r="C121" s="48" t="s">
        <v>266</v>
      </c>
      <c r="D121" s="50">
        <v>189</v>
      </c>
      <c r="E121" s="50">
        <v>2467</v>
      </c>
    </row>
    <row r="122" spans="1:5" ht="16.5">
      <c r="A122" s="49" t="s">
        <v>687</v>
      </c>
      <c r="B122" s="48" t="s">
        <v>658</v>
      </c>
      <c r="C122" s="48" t="s">
        <v>266</v>
      </c>
      <c r="D122" s="50">
        <v>18558</v>
      </c>
      <c r="E122" s="50">
        <v>236548</v>
      </c>
    </row>
    <row r="123" spans="1:5" ht="16.5">
      <c r="A123" s="49" t="s">
        <v>687</v>
      </c>
      <c r="B123" s="48" t="s">
        <v>659</v>
      </c>
      <c r="C123" s="48" t="s">
        <v>266</v>
      </c>
      <c r="D123" s="50">
        <v>82</v>
      </c>
      <c r="E123" s="50">
        <v>1113</v>
      </c>
    </row>
    <row r="124" spans="1:5" ht="16.5">
      <c r="A124" s="49" t="s">
        <v>681</v>
      </c>
      <c r="B124" s="48" t="s">
        <v>658</v>
      </c>
      <c r="C124" s="48" t="s">
        <v>266</v>
      </c>
      <c r="D124" s="50">
        <v>25805</v>
      </c>
      <c r="E124" s="50">
        <v>328223</v>
      </c>
    </row>
    <row r="125" spans="1:5" ht="16.5">
      <c r="A125" s="49" t="s">
        <v>681</v>
      </c>
      <c r="B125" s="48" t="s">
        <v>659</v>
      </c>
      <c r="C125" s="48" t="s">
        <v>266</v>
      </c>
      <c r="D125" s="50">
        <v>214</v>
      </c>
      <c r="E125" s="50">
        <v>2783</v>
      </c>
    </row>
    <row r="126" spans="1:5" ht="16.5">
      <c r="A126" s="49" t="s">
        <v>686</v>
      </c>
      <c r="B126" s="48" t="s">
        <v>658</v>
      </c>
      <c r="C126" s="48" t="s">
        <v>266</v>
      </c>
      <c r="D126" s="50">
        <v>22207</v>
      </c>
      <c r="E126" s="50">
        <v>282708</v>
      </c>
    </row>
    <row r="127" spans="1:5" ht="16.5">
      <c r="A127" s="49" t="s">
        <v>686</v>
      </c>
      <c r="B127" s="48" t="s">
        <v>659</v>
      </c>
      <c r="C127" s="48" t="s">
        <v>266</v>
      </c>
      <c r="D127" s="50">
        <v>175</v>
      </c>
      <c r="E127" s="50">
        <v>2289</v>
      </c>
    </row>
    <row r="128" spans="1:5" ht="16.5">
      <c r="A128" s="49" t="s">
        <v>680</v>
      </c>
      <c r="B128" s="48" t="s">
        <v>658</v>
      </c>
      <c r="C128" s="48" t="s">
        <v>266</v>
      </c>
      <c r="D128" s="50">
        <v>23537</v>
      </c>
      <c r="E128" s="50">
        <v>299533</v>
      </c>
    </row>
    <row r="129" spans="1:5" ht="16.5">
      <c r="A129" s="49" t="s">
        <v>680</v>
      </c>
      <c r="B129" s="48" t="s">
        <v>659</v>
      </c>
      <c r="C129" s="48" t="s">
        <v>266</v>
      </c>
      <c r="D129" s="50">
        <v>258</v>
      </c>
      <c r="E129" s="50">
        <v>3339</v>
      </c>
    </row>
    <row r="130" spans="1:5" ht="16.5">
      <c r="A130" s="49" t="s">
        <v>685</v>
      </c>
      <c r="B130" s="48" t="s">
        <v>658</v>
      </c>
      <c r="C130" s="48" t="s">
        <v>266</v>
      </c>
      <c r="D130" s="50">
        <v>22098</v>
      </c>
      <c r="E130" s="50">
        <v>281329</v>
      </c>
    </row>
    <row r="131" spans="1:5" ht="16.5">
      <c r="A131" s="49" t="s">
        <v>685</v>
      </c>
      <c r="B131" s="48" t="s">
        <v>659</v>
      </c>
      <c r="C131" s="48" t="s">
        <v>266</v>
      </c>
      <c r="D131" s="50">
        <v>319</v>
      </c>
      <c r="E131" s="50">
        <v>4111</v>
      </c>
    </row>
    <row r="132" spans="1:5" ht="16.5">
      <c r="A132" s="49" t="s">
        <v>679</v>
      </c>
      <c r="B132" s="48" t="s">
        <v>658</v>
      </c>
      <c r="C132" s="48" t="s">
        <v>266</v>
      </c>
      <c r="D132" s="50">
        <v>19584</v>
      </c>
      <c r="E132" s="50">
        <v>249527</v>
      </c>
    </row>
    <row r="133" spans="1:5" ht="16.5">
      <c r="A133" s="49" t="s">
        <v>679</v>
      </c>
      <c r="B133" s="48" t="s">
        <v>659</v>
      </c>
      <c r="C133" s="48" t="s">
        <v>266</v>
      </c>
      <c r="D133" s="50">
        <v>320</v>
      </c>
      <c r="E133" s="50">
        <v>4124</v>
      </c>
    </row>
    <row r="134" spans="1:5" ht="16.5">
      <c r="A134" s="49" t="s">
        <v>684</v>
      </c>
      <c r="B134" s="48" t="s">
        <v>658</v>
      </c>
      <c r="C134" s="48" t="s">
        <v>266</v>
      </c>
      <c r="D134" s="50">
        <v>21306</v>
      </c>
      <c r="E134" s="50">
        <v>271310</v>
      </c>
    </row>
    <row r="135" spans="1:5" ht="16.5">
      <c r="A135" s="49" t="s">
        <v>684</v>
      </c>
      <c r="B135" s="48" t="s">
        <v>659</v>
      </c>
      <c r="C135" s="48" t="s">
        <v>266</v>
      </c>
      <c r="D135" s="50">
        <v>342</v>
      </c>
      <c r="E135" s="50">
        <v>4402</v>
      </c>
    </row>
    <row r="136" spans="1:5" ht="16.5">
      <c r="A136" s="49" t="s">
        <v>678</v>
      </c>
      <c r="B136" s="48" t="s">
        <v>658</v>
      </c>
      <c r="C136" s="48" t="s">
        <v>266</v>
      </c>
      <c r="D136" s="50">
        <v>21264</v>
      </c>
      <c r="E136" s="50">
        <v>270779</v>
      </c>
    </row>
    <row r="137" spans="1:5" ht="16.5">
      <c r="A137" s="49" t="s">
        <v>678</v>
      </c>
      <c r="B137" s="48" t="s">
        <v>659</v>
      </c>
      <c r="C137" s="48" t="s">
        <v>266</v>
      </c>
      <c r="D137" s="50">
        <v>349</v>
      </c>
      <c r="E137" s="50">
        <v>4491</v>
      </c>
    </row>
    <row r="138" spans="1:5" ht="16.5">
      <c r="A138" s="49" t="s">
        <v>683</v>
      </c>
      <c r="B138" s="48" t="s">
        <v>658</v>
      </c>
      <c r="C138" s="48" t="s">
        <v>266</v>
      </c>
      <c r="D138" s="50">
        <v>27679</v>
      </c>
      <c r="E138" s="50">
        <v>351929</v>
      </c>
    </row>
    <row r="139" spans="1:5" ht="16.5">
      <c r="A139" s="49" t="s">
        <v>683</v>
      </c>
      <c r="B139" s="48" t="s">
        <v>659</v>
      </c>
      <c r="C139" s="48" t="s">
        <v>266</v>
      </c>
      <c r="D139" s="50">
        <v>529</v>
      </c>
      <c r="E139" s="50">
        <v>6768</v>
      </c>
    </row>
    <row r="140" spans="1:5" ht="16.5">
      <c r="A140" s="49" t="s">
        <v>677</v>
      </c>
      <c r="B140" s="48" t="s">
        <v>658</v>
      </c>
      <c r="C140" s="48" t="s">
        <v>266</v>
      </c>
      <c r="D140" s="50">
        <v>24758</v>
      </c>
      <c r="E140" s="50">
        <v>314978</v>
      </c>
    </row>
    <row r="141" spans="1:5" ht="16.5">
      <c r="A141" s="49" t="s">
        <v>677</v>
      </c>
      <c r="B141" s="48" t="s">
        <v>659</v>
      </c>
      <c r="C141" s="48" t="s">
        <v>266</v>
      </c>
      <c r="D141" s="50">
        <v>445</v>
      </c>
      <c r="E141" s="50">
        <v>5706</v>
      </c>
    </row>
    <row r="142" spans="1:5" ht="16.5">
      <c r="A142" s="49" t="s">
        <v>677</v>
      </c>
      <c r="B142" s="48" t="s">
        <v>660</v>
      </c>
      <c r="C142" s="48" t="s">
        <v>661</v>
      </c>
      <c r="D142" s="50">
        <v>187</v>
      </c>
      <c r="E142" s="50">
        <v>2602</v>
      </c>
    </row>
    <row r="143" spans="1:5" ht="16.5">
      <c r="A143" s="49" t="s">
        <v>683</v>
      </c>
      <c r="B143" s="48" t="s">
        <v>660</v>
      </c>
      <c r="C143" s="48" t="s">
        <v>661</v>
      </c>
      <c r="D143" s="50">
        <v>224</v>
      </c>
      <c r="E143" s="50">
        <v>3070</v>
      </c>
    </row>
    <row r="144" spans="1:5" ht="16.5">
      <c r="A144" s="49" t="s">
        <v>678</v>
      </c>
      <c r="B144" s="48" t="s">
        <v>660</v>
      </c>
      <c r="C144" s="48" t="s">
        <v>661</v>
      </c>
      <c r="D144" s="50">
        <v>164</v>
      </c>
      <c r="E144" s="50">
        <v>2311</v>
      </c>
    </row>
    <row r="145" spans="1:5" ht="16.5">
      <c r="A145" s="49" t="s">
        <v>684</v>
      </c>
      <c r="B145" s="48" t="s">
        <v>660</v>
      </c>
      <c r="C145" s="48" t="s">
        <v>661</v>
      </c>
      <c r="D145" s="50">
        <v>163</v>
      </c>
      <c r="E145" s="50">
        <v>2299</v>
      </c>
    </row>
    <row r="146" spans="1:5" ht="16.5">
      <c r="A146" s="49" t="s">
        <v>679</v>
      </c>
      <c r="B146" s="48" t="s">
        <v>660</v>
      </c>
      <c r="C146" s="48" t="s">
        <v>661</v>
      </c>
      <c r="D146" s="50">
        <v>152</v>
      </c>
      <c r="E146" s="50">
        <v>2159</v>
      </c>
    </row>
    <row r="147" spans="1:5" ht="16.5">
      <c r="A147" s="49" t="s">
        <v>685</v>
      </c>
      <c r="B147" s="48" t="s">
        <v>660</v>
      </c>
      <c r="C147" s="48" t="s">
        <v>661</v>
      </c>
      <c r="D147" s="50">
        <v>178</v>
      </c>
      <c r="E147" s="50">
        <v>2488</v>
      </c>
    </row>
    <row r="148" spans="1:5" ht="16.5">
      <c r="A148" s="49" t="s">
        <v>680</v>
      </c>
      <c r="B148" s="48" t="s">
        <v>660</v>
      </c>
      <c r="C148" s="48" t="s">
        <v>661</v>
      </c>
      <c r="D148" s="50">
        <v>136</v>
      </c>
      <c r="E148" s="50">
        <v>1957</v>
      </c>
    </row>
    <row r="149" spans="1:5" ht="16.5">
      <c r="A149" s="49" t="s">
        <v>686</v>
      </c>
      <c r="B149" s="48" t="s">
        <v>660</v>
      </c>
      <c r="C149" s="48" t="s">
        <v>661</v>
      </c>
      <c r="D149" s="50">
        <v>136</v>
      </c>
      <c r="E149" s="50">
        <v>1957</v>
      </c>
    </row>
    <row r="150" spans="1:5" ht="16.5">
      <c r="A150" s="49" t="s">
        <v>681</v>
      </c>
      <c r="B150" s="48" t="s">
        <v>660</v>
      </c>
      <c r="C150" s="48" t="s">
        <v>661</v>
      </c>
      <c r="D150" s="50">
        <v>136</v>
      </c>
      <c r="E150" s="50">
        <v>1957</v>
      </c>
    </row>
    <row r="151" spans="1:5" ht="16.5">
      <c r="A151" s="49" t="s">
        <v>687</v>
      </c>
      <c r="B151" s="48" t="s">
        <v>660</v>
      </c>
      <c r="C151" s="48" t="s">
        <v>661</v>
      </c>
      <c r="D151" s="50">
        <v>69</v>
      </c>
      <c r="E151" s="50">
        <v>1109</v>
      </c>
    </row>
    <row r="152" spans="1:5" ht="16.5">
      <c r="A152" s="49" t="s">
        <v>682</v>
      </c>
      <c r="B152" s="48" t="s">
        <v>660</v>
      </c>
      <c r="C152" s="48" t="s">
        <v>661</v>
      </c>
      <c r="D152" s="50">
        <v>133</v>
      </c>
      <c r="E152" s="50">
        <v>1919</v>
      </c>
    </row>
    <row r="153" spans="1:5" ht="16.5">
      <c r="A153" s="49" t="s">
        <v>688</v>
      </c>
      <c r="B153" s="48" t="s">
        <v>660</v>
      </c>
      <c r="C153" s="48" t="s">
        <v>661</v>
      </c>
      <c r="D153" s="50">
        <v>107</v>
      </c>
      <c r="E153" s="50">
        <v>1590</v>
      </c>
    </row>
    <row r="154" spans="1:5" ht="16.5">
      <c r="A154" s="49" t="s">
        <v>677</v>
      </c>
      <c r="B154" s="48" t="s">
        <v>662</v>
      </c>
      <c r="C154" s="48" t="s">
        <v>663</v>
      </c>
      <c r="D154" s="50">
        <v>0</v>
      </c>
      <c r="E154" s="50">
        <v>66</v>
      </c>
    </row>
    <row r="155" spans="1:5" ht="16.5">
      <c r="A155" s="49" t="s">
        <v>678</v>
      </c>
      <c r="B155" s="48" t="s">
        <v>662</v>
      </c>
      <c r="C155" s="48" t="s">
        <v>663</v>
      </c>
      <c r="D155" s="50">
        <v>0</v>
      </c>
      <c r="E155" s="50">
        <v>66</v>
      </c>
    </row>
    <row r="156" spans="1:5" ht="16.5">
      <c r="A156" s="49" t="s">
        <v>679</v>
      </c>
      <c r="B156" s="48" t="s">
        <v>662</v>
      </c>
      <c r="C156" s="48" t="s">
        <v>663</v>
      </c>
      <c r="D156" s="50">
        <v>0</v>
      </c>
      <c r="E156" s="50">
        <v>66</v>
      </c>
    </row>
    <row r="157" spans="1:5" ht="16.5">
      <c r="A157" s="49" t="s">
        <v>680</v>
      </c>
      <c r="B157" s="48" t="s">
        <v>662</v>
      </c>
      <c r="C157" s="48" t="s">
        <v>663</v>
      </c>
      <c r="D157" s="50">
        <v>0</v>
      </c>
      <c r="E157" s="50">
        <v>66</v>
      </c>
    </row>
    <row r="158" spans="1:5" ht="16.5">
      <c r="A158" s="49" t="s">
        <v>681</v>
      </c>
      <c r="B158" s="48" t="s">
        <v>662</v>
      </c>
      <c r="C158" s="48" t="s">
        <v>663</v>
      </c>
      <c r="D158" s="50">
        <v>0</v>
      </c>
      <c r="E158" s="50">
        <v>66</v>
      </c>
    </row>
    <row r="159" spans="1:5" ht="16.5">
      <c r="A159" s="49" t="s">
        <v>682</v>
      </c>
      <c r="B159" s="48" t="s">
        <v>662</v>
      </c>
      <c r="C159" s="48" t="s">
        <v>663</v>
      </c>
      <c r="D159" s="50">
        <v>0</v>
      </c>
      <c r="E159" s="50">
        <v>66</v>
      </c>
    </row>
    <row r="160" spans="1:5" ht="16.5">
      <c r="A160" s="49" t="s">
        <v>677</v>
      </c>
      <c r="B160" s="48" t="s">
        <v>664</v>
      </c>
      <c r="C160" s="48" t="s">
        <v>665</v>
      </c>
      <c r="D160" s="50">
        <v>0</v>
      </c>
      <c r="E160" s="50">
        <v>66</v>
      </c>
    </row>
    <row r="161" spans="1:5" ht="16.5">
      <c r="A161" s="49" t="s">
        <v>678</v>
      </c>
      <c r="B161" s="48" t="s">
        <v>664</v>
      </c>
      <c r="C161" s="48" t="s">
        <v>665</v>
      </c>
      <c r="D161" s="50">
        <v>0</v>
      </c>
      <c r="E161" s="50">
        <v>66</v>
      </c>
    </row>
    <row r="162" spans="1:5" ht="16.5">
      <c r="A162" s="49" t="s">
        <v>679</v>
      </c>
      <c r="B162" s="48" t="s">
        <v>664</v>
      </c>
      <c r="C162" s="48" t="s">
        <v>665</v>
      </c>
      <c r="D162" s="50">
        <v>0</v>
      </c>
      <c r="E162" s="50">
        <v>66</v>
      </c>
    </row>
    <row r="163" spans="1:5" ht="16.5">
      <c r="A163" s="49" t="s">
        <v>680</v>
      </c>
      <c r="B163" s="48" t="s">
        <v>664</v>
      </c>
      <c r="C163" s="48" t="s">
        <v>665</v>
      </c>
      <c r="D163" s="50">
        <v>0</v>
      </c>
      <c r="E163" s="50">
        <v>66</v>
      </c>
    </row>
    <row r="164" spans="1:5" ht="16.5">
      <c r="A164" s="49" t="s">
        <v>681</v>
      </c>
      <c r="B164" s="48" t="s">
        <v>664</v>
      </c>
      <c r="C164" s="48" t="s">
        <v>665</v>
      </c>
      <c r="D164" s="50">
        <v>1</v>
      </c>
      <c r="E164" s="50">
        <v>74</v>
      </c>
    </row>
    <row r="165" spans="1:5" ht="16.5">
      <c r="A165" s="49" t="s">
        <v>682</v>
      </c>
      <c r="B165" s="48" t="s">
        <v>664</v>
      </c>
      <c r="C165" s="48" t="s">
        <v>665</v>
      </c>
      <c r="D165" s="50">
        <v>0</v>
      </c>
      <c r="E165" s="50">
        <v>66</v>
      </c>
    </row>
    <row r="166" spans="1:5" ht="16.5">
      <c r="A166" s="49" t="s">
        <v>677</v>
      </c>
      <c r="B166" s="48" t="s">
        <v>666</v>
      </c>
      <c r="C166" s="48" t="s">
        <v>667</v>
      </c>
      <c r="D166" s="50">
        <v>238</v>
      </c>
      <c r="E166" s="50">
        <v>4326</v>
      </c>
    </row>
    <row r="167" spans="1:5" ht="16.5">
      <c r="A167" s="49" t="s">
        <v>683</v>
      </c>
      <c r="B167" s="48" t="s">
        <v>666</v>
      </c>
      <c r="C167" s="48" t="s">
        <v>667</v>
      </c>
      <c r="D167" s="50">
        <v>123</v>
      </c>
      <c r="E167" s="50">
        <v>2177</v>
      </c>
    </row>
    <row r="168" spans="1:5" ht="16.5">
      <c r="A168" s="49" t="s">
        <v>678</v>
      </c>
      <c r="B168" s="48" t="s">
        <v>666</v>
      </c>
      <c r="C168" s="48" t="s">
        <v>667</v>
      </c>
      <c r="D168" s="50">
        <v>20</v>
      </c>
      <c r="E168" s="50">
        <v>308</v>
      </c>
    </row>
    <row r="169" spans="1:5" ht="16.5">
      <c r="A169" s="49" t="s">
        <v>684</v>
      </c>
      <c r="B169" s="48" t="s">
        <v>666</v>
      </c>
      <c r="C169" s="48" t="s">
        <v>667</v>
      </c>
      <c r="D169" s="50">
        <v>21</v>
      </c>
      <c r="E169" s="50">
        <v>323</v>
      </c>
    </row>
    <row r="170" spans="1:5" ht="16.5">
      <c r="A170" s="49" t="s">
        <v>679</v>
      </c>
      <c r="B170" s="48" t="s">
        <v>666</v>
      </c>
      <c r="C170" s="48" t="s">
        <v>667</v>
      </c>
      <c r="D170" s="50">
        <v>27</v>
      </c>
      <c r="E170" s="50">
        <v>411</v>
      </c>
    </row>
    <row r="171" spans="1:5" ht="16.5">
      <c r="A171" s="49" t="s">
        <v>685</v>
      </c>
      <c r="B171" s="48" t="s">
        <v>666</v>
      </c>
      <c r="C171" s="48" t="s">
        <v>667</v>
      </c>
      <c r="D171" s="50">
        <v>25</v>
      </c>
      <c r="E171" s="50">
        <v>382</v>
      </c>
    </row>
    <row r="172" spans="1:5" ht="16.5">
      <c r="A172" s="49" t="s">
        <v>680</v>
      </c>
      <c r="B172" s="48" t="s">
        <v>666</v>
      </c>
      <c r="C172" s="48" t="s">
        <v>667</v>
      </c>
      <c r="D172" s="50">
        <v>24</v>
      </c>
      <c r="E172" s="50">
        <v>367</v>
      </c>
    </row>
    <row r="173" spans="1:5" ht="16.5">
      <c r="A173" s="49" t="s">
        <v>686</v>
      </c>
      <c r="B173" s="48" t="s">
        <v>666</v>
      </c>
      <c r="C173" s="48" t="s">
        <v>667</v>
      </c>
      <c r="D173" s="50">
        <v>34</v>
      </c>
      <c r="E173" s="50">
        <v>526</v>
      </c>
    </row>
    <row r="174" spans="1:5" ht="16.5">
      <c r="A174" s="49" t="s">
        <v>681</v>
      </c>
      <c r="B174" s="48" t="s">
        <v>666</v>
      </c>
      <c r="C174" s="48" t="s">
        <v>667</v>
      </c>
      <c r="D174" s="50">
        <v>37</v>
      </c>
      <c r="E174" s="50">
        <v>580</v>
      </c>
    </row>
    <row r="175" spans="1:5" ht="16.5">
      <c r="A175" s="49" t="s">
        <v>687</v>
      </c>
      <c r="B175" s="48" t="s">
        <v>666</v>
      </c>
      <c r="C175" s="48" t="s">
        <v>667</v>
      </c>
      <c r="D175" s="50">
        <v>17</v>
      </c>
      <c r="E175" s="50">
        <v>265</v>
      </c>
    </row>
    <row r="176" spans="1:5" ht="16.5">
      <c r="A176" s="49" t="s">
        <v>682</v>
      </c>
      <c r="B176" s="48" t="s">
        <v>666</v>
      </c>
      <c r="C176" s="48" t="s">
        <v>667</v>
      </c>
      <c r="D176" s="50">
        <v>13</v>
      </c>
      <c r="E176" s="50">
        <v>207</v>
      </c>
    </row>
    <row r="177" spans="1:5" ht="16.5">
      <c r="A177" s="49" t="s">
        <v>688</v>
      </c>
      <c r="B177" s="48" t="s">
        <v>666</v>
      </c>
      <c r="C177" s="48" t="s">
        <v>667</v>
      </c>
      <c r="D177" s="50">
        <v>10</v>
      </c>
      <c r="E177" s="50">
        <v>163</v>
      </c>
    </row>
    <row r="178" spans="1:5" ht="16.5">
      <c r="A178" s="49" t="s">
        <v>677</v>
      </c>
      <c r="B178" s="48" t="s">
        <v>668</v>
      </c>
      <c r="C178" s="48" t="s">
        <v>669</v>
      </c>
      <c r="D178" s="50">
        <v>0</v>
      </c>
      <c r="E178" s="50">
        <v>66</v>
      </c>
    </row>
    <row r="179" spans="1:5" ht="16.5">
      <c r="A179" s="49" t="s">
        <v>678</v>
      </c>
      <c r="B179" s="48" t="s">
        <v>668</v>
      </c>
      <c r="C179" s="48" t="s">
        <v>669</v>
      </c>
      <c r="D179" s="50">
        <v>1</v>
      </c>
      <c r="E179" s="50">
        <v>74</v>
      </c>
    </row>
    <row r="180" spans="1:5" ht="16.5">
      <c r="A180" s="49" t="s">
        <v>679</v>
      </c>
      <c r="B180" s="48" t="s">
        <v>668</v>
      </c>
      <c r="C180" s="48" t="s">
        <v>669</v>
      </c>
      <c r="D180" s="50">
        <v>0</v>
      </c>
      <c r="E180" s="50">
        <v>66</v>
      </c>
    </row>
    <row r="181" spans="1:5" ht="16.5">
      <c r="A181" s="49" t="s">
        <v>680</v>
      </c>
      <c r="B181" s="48" t="s">
        <v>668</v>
      </c>
      <c r="C181" s="48" t="s">
        <v>669</v>
      </c>
      <c r="D181" s="50">
        <v>0</v>
      </c>
      <c r="E181" s="50">
        <v>66</v>
      </c>
    </row>
    <row r="182" spans="1:5" ht="16.5">
      <c r="A182" s="49" t="s">
        <v>681</v>
      </c>
      <c r="B182" s="48" t="s">
        <v>668</v>
      </c>
      <c r="C182" s="48" t="s">
        <v>669</v>
      </c>
      <c r="D182" s="50">
        <v>1</v>
      </c>
      <c r="E182" s="50">
        <v>74</v>
      </c>
    </row>
    <row r="183" spans="1:5" ht="16.5">
      <c r="A183" s="49" t="s">
        <v>682</v>
      </c>
      <c r="B183" s="48" t="s">
        <v>668</v>
      </c>
      <c r="C183" s="48" t="s">
        <v>669</v>
      </c>
      <c r="D183" s="50">
        <v>3</v>
      </c>
      <c r="E183" s="50">
        <v>89</v>
      </c>
    </row>
    <row r="184" spans="1:5" ht="16.5">
      <c r="A184" s="49" t="s">
        <v>677</v>
      </c>
      <c r="B184" s="48" t="s">
        <v>670</v>
      </c>
      <c r="C184" s="48" t="s">
        <v>671</v>
      </c>
      <c r="D184" s="50">
        <v>2</v>
      </c>
      <c r="E184" s="50">
        <v>82</v>
      </c>
    </row>
    <row r="185" spans="1:5" ht="16.5">
      <c r="A185" s="49" t="s">
        <v>678</v>
      </c>
      <c r="B185" s="48" t="s">
        <v>670</v>
      </c>
      <c r="C185" s="48" t="s">
        <v>671</v>
      </c>
      <c r="D185" s="50">
        <v>1</v>
      </c>
      <c r="E185" s="50">
        <v>74</v>
      </c>
    </row>
    <row r="186" spans="1:5" ht="16.5">
      <c r="A186" s="49" t="s">
        <v>679</v>
      </c>
      <c r="B186" s="48" t="s">
        <v>670</v>
      </c>
      <c r="C186" s="48" t="s">
        <v>671</v>
      </c>
      <c r="D186" s="50">
        <v>0</v>
      </c>
      <c r="E186" s="50">
        <v>66</v>
      </c>
    </row>
    <row r="187" spans="1:5" ht="16.5">
      <c r="A187" s="49" t="s">
        <v>680</v>
      </c>
      <c r="B187" s="48" t="s">
        <v>670</v>
      </c>
      <c r="C187" s="48" t="s">
        <v>671</v>
      </c>
      <c r="D187" s="50">
        <v>0</v>
      </c>
      <c r="E187" s="50">
        <v>66</v>
      </c>
    </row>
    <row r="188" spans="1:5" ht="16.5">
      <c r="A188" s="49" t="s">
        <v>681</v>
      </c>
      <c r="B188" s="48" t="s">
        <v>670</v>
      </c>
      <c r="C188" s="48" t="s">
        <v>671</v>
      </c>
      <c r="D188" s="50">
        <v>1</v>
      </c>
      <c r="E188" s="50">
        <v>74</v>
      </c>
    </row>
    <row r="189" spans="1:5" ht="16.5">
      <c r="A189" s="49" t="s">
        <v>682</v>
      </c>
      <c r="B189" s="48" t="s">
        <v>670</v>
      </c>
      <c r="C189" s="48" t="s">
        <v>671</v>
      </c>
      <c r="D189" s="50">
        <v>0</v>
      </c>
      <c r="E189" s="50">
        <v>66</v>
      </c>
    </row>
    <row r="190" spans="1:5" ht="16.5">
      <c r="A190" s="49" t="s">
        <v>677</v>
      </c>
      <c r="B190" s="48" t="s">
        <v>672</v>
      </c>
      <c r="C190" s="48" t="s">
        <v>673</v>
      </c>
      <c r="D190" s="50">
        <v>877</v>
      </c>
      <c r="E190" s="50">
        <v>11170</v>
      </c>
    </row>
    <row r="191" spans="1:5" ht="16.5">
      <c r="A191" s="49" t="s">
        <v>683</v>
      </c>
      <c r="B191" s="48" t="s">
        <v>672</v>
      </c>
      <c r="C191" s="48" t="s">
        <v>673</v>
      </c>
      <c r="D191" s="50">
        <v>1069</v>
      </c>
      <c r="E191" s="50">
        <v>13599</v>
      </c>
    </row>
    <row r="192" spans="1:5" ht="16.5">
      <c r="A192" s="49" t="s">
        <v>678</v>
      </c>
      <c r="B192" s="48" t="s">
        <v>672</v>
      </c>
      <c r="C192" s="48" t="s">
        <v>673</v>
      </c>
      <c r="D192" s="50">
        <v>1019</v>
      </c>
      <c r="E192" s="50">
        <v>12967</v>
      </c>
    </row>
    <row r="193" spans="1:5" ht="16.5">
      <c r="A193" s="49" t="s">
        <v>684</v>
      </c>
      <c r="B193" s="48" t="s">
        <v>672</v>
      </c>
      <c r="C193" s="48" t="s">
        <v>673</v>
      </c>
      <c r="D193" s="50">
        <v>1318</v>
      </c>
      <c r="E193" s="50">
        <v>16749</v>
      </c>
    </row>
    <row r="194" spans="1:5" ht="16.5">
      <c r="A194" s="49" t="s">
        <v>679</v>
      </c>
      <c r="B194" s="48" t="s">
        <v>672</v>
      </c>
      <c r="C194" s="48" t="s">
        <v>673</v>
      </c>
      <c r="D194" s="50">
        <v>1153</v>
      </c>
      <c r="E194" s="50">
        <v>14662</v>
      </c>
    </row>
    <row r="195" spans="1:5" ht="16.5">
      <c r="A195" s="49" t="s">
        <v>685</v>
      </c>
      <c r="B195" s="48" t="s">
        <v>672</v>
      </c>
      <c r="C195" s="48" t="s">
        <v>673</v>
      </c>
      <c r="D195" s="50">
        <v>954</v>
      </c>
      <c r="E195" s="50">
        <v>12143</v>
      </c>
    </row>
    <row r="196" spans="1:5" ht="16.5">
      <c r="A196" s="49" t="s">
        <v>680</v>
      </c>
      <c r="B196" s="48" t="s">
        <v>672</v>
      </c>
      <c r="C196" s="48" t="s">
        <v>673</v>
      </c>
      <c r="D196" s="50">
        <v>915</v>
      </c>
      <c r="E196" s="50">
        <v>11651</v>
      </c>
    </row>
    <row r="197" spans="1:5" ht="16.5">
      <c r="A197" s="49" t="s">
        <v>686</v>
      </c>
      <c r="B197" s="48" t="s">
        <v>672</v>
      </c>
      <c r="C197" s="48" t="s">
        <v>673</v>
      </c>
      <c r="D197" s="50">
        <v>668</v>
      </c>
      <c r="E197" s="50">
        <v>8526</v>
      </c>
    </row>
    <row r="198" spans="1:5" ht="16.5">
      <c r="A198" s="49" t="s">
        <v>681</v>
      </c>
      <c r="B198" s="48" t="s">
        <v>672</v>
      </c>
      <c r="C198" s="48" t="s">
        <v>673</v>
      </c>
      <c r="D198" s="50">
        <v>607</v>
      </c>
      <c r="E198" s="50">
        <v>7755</v>
      </c>
    </row>
    <row r="199" spans="1:5" ht="16.5">
      <c r="A199" s="49" t="s">
        <v>687</v>
      </c>
      <c r="B199" s="48" t="s">
        <v>672</v>
      </c>
      <c r="C199" s="48" t="s">
        <v>673</v>
      </c>
      <c r="D199" s="50">
        <v>492</v>
      </c>
      <c r="E199" s="50">
        <v>6300</v>
      </c>
    </row>
    <row r="200" spans="1:5" ht="16.5">
      <c r="A200" s="49" t="s">
        <v>682</v>
      </c>
      <c r="B200" s="48" t="s">
        <v>672</v>
      </c>
      <c r="C200" s="48" t="s">
        <v>673</v>
      </c>
      <c r="D200" s="50">
        <v>583</v>
      </c>
      <c r="E200" s="50">
        <v>7451</v>
      </c>
    </row>
    <row r="201" spans="1:5" ht="16.5">
      <c r="A201" s="49" t="s">
        <v>688</v>
      </c>
      <c r="B201" s="48" t="s">
        <v>672</v>
      </c>
      <c r="C201" s="48" t="s">
        <v>673</v>
      </c>
      <c r="D201" s="50">
        <v>652</v>
      </c>
      <c r="E201" s="50">
        <v>8324</v>
      </c>
    </row>
    <row r="202" spans="1:5" ht="16.5">
      <c r="A202" s="49" t="s">
        <v>677</v>
      </c>
      <c r="B202" s="48" t="s">
        <v>674</v>
      </c>
      <c r="C202" s="48" t="s">
        <v>675</v>
      </c>
      <c r="D202" s="50">
        <v>87</v>
      </c>
      <c r="E202" s="50">
        <v>1944</v>
      </c>
    </row>
    <row r="203" spans="1:5" ht="16.5">
      <c r="A203" s="49" t="s">
        <v>683</v>
      </c>
      <c r="B203" s="48" t="s">
        <v>674</v>
      </c>
      <c r="C203" s="48" t="s">
        <v>675</v>
      </c>
      <c r="D203" s="50">
        <v>104</v>
      </c>
      <c r="E203" s="50">
        <v>2159</v>
      </c>
    </row>
    <row r="204" spans="1:5" ht="16.5">
      <c r="A204" s="49" t="s">
        <v>678</v>
      </c>
      <c r="B204" s="48" t="s">
        <v>674</v>
      </c>
      <c r="C204" s="48" t="s">
        <v>675</v>
      </c>
      <c r="D204" s="50">
        <v>231</v>
      </c>
      <c r="E204" s="50">
        <v>3766</v>
      </c>
    </row>
    <row r="205" spans="1:5" ht="16.5">
      <c r="A205" s="49" t="s">
        <v>684</v>
      </c>
      <c r="B205" s="48" t="s">
        <v>674</v>
      </c>
      <c r="C205" s="48" t="s">
        <v>675</v>
      </c>
      <c r="D205" s="50">
        <v>335</v>
      </c>
      <c r="E205" s="50">
        <v>5081</v>
      </c>
    </row>
    <row r="206" spans="1:5" ht="16.5">
      <c r="A206" s="49" t="s">
        <v>679</v>
      </c>
      <c r="B206" s="48" t="s">
        <v>674</v>
      </c>
      <c r="C206" s="48" t="s">
        <v>675</v>
      </c>
      <c r="D206" s="50">
        <v>236</v>
      </c>
      <c r="E206" s="50">
        <v>3828</v>
      </c>
    </row>
    <row r="207" spans="1:5" ht="16.5">
      <c r="A207" s="49" t="s">
        <v>685</v>
      </c>
      <c r="B207" s="48" t="s">
        <v>674</v>
      </c>
      <c r="C207" s="48" t="s">
        <v>675</v>
      </c>
      <c r="D207" s="50">
        <v>167</v>
      </c>
      <c r="E207" s="50">
        <v>2956</v>
      </c>
    </row>
    <row r="208" spans="1:5" ht="16.5">
      <c r="A208" s="49" t="s">
        <v>680</v>
      </c>
      <c r="B208" s="48" t="s">
        <v>674</v>
      </c>
      <c r="C208" s="48" t="s">
        <v>675</v>
      </c>
      <c r="D208" s="50">
        <v>156</v>
      </c>
      <c r="E208" s="50">
        <v>2816</v>
      </c>
    </row>
    <row r="209" spans="1:5" ht="16.5">
      <c r="A209" s="49" t="s">
        <v>686</v>
      </c>
      <c r="B209" s="48" t="s">
        <v>674</v>
      </c>
      <c r="C209" s="48" t="s">
        <v>675</v>
      </c>
      <c r="D209" s="50">
        <v>108</v>
      </c>
      <c r="E209" s="50">
        <v>2210</v>
      </c>
    </row>
    <row r="210" spans="1:5" ht="16.5">
      <c r="A210" s="49" t="s">
        <v>681</v>
      </c>
      <c r="B210" s="48" t="s">
        <v>674</v>
      </c>
      <c r="C210" s="48" t="s">
        <v>675</v>
      </c>
      <c r="D210" s="50">
        <v>133</v>
      </c>
      <c r="E210" s="50">
        <v>2526</v>
      </c>
    </row>
    <row r="211" spans="1:5" ht="16.5">
      <c r="A211" s="49" t="s">
        <v>687</v>
      </c>
      <c r="B211" s="48" t="s">
        <v>674</v>
      </c>
      <c r="C211" s="48" t="s">
        <v>675</v>
      </c>
      <c r="D211" s="50">
        <v>86</v>
      </c>
      <c r="E211" s="50">
        <v>1931</v>
      </c>
    </row>
    <row r="212" spans="1:5" ht="16.5">
      <c r="A212" s="49" t="s">
        <v>682</v>
      </c>
      <c r="B212" s="48" t="s">
        <v>674</v>
      </c>
      <c r="C212" s="48" t="s">
        <v>675</v>
      </c>
      <c r="D212" s="50">
        <v>73</v>
      </c>
      <c r="E212" s="50">
        <v>1767</v>
      </c>
    </row>
    <row r="213" spans="1:5" ht="16.5">
      <c r="A213" s="49" t="s">
        <v>688</v>
      </c>
      <c r="B213" s="48" t="s">
        <v>674</v>
      </c>
      <c r="C213" s="48" t="s">
        <v>675</v>
      </c>
      <c r="D213" s="50">
        <v>82</v>
      </c>
      <c r="E213" s="50">
        <v>1881</v>
      </c>
    </row>
    <row r="214" spans="1:5" ht="16.5">
      <c r="A214" s="49"/>
      <c r="B214" s="48"/>
      <c r="C214" s="51" t="s">
        <v>441</v>
      </c>
      <c r="D214" s="52">
        <f>SUM(D3:D213)</f>
        <v>291639</v>
      </c>
      <c r="E214" s="52">
        <f>SUM(E3:E213)</f>
        <v>3727904</v>
      </c>
    </row>
  </sheetData>
  <sheetProtection password="EBA7" sheet="1" objects="1" scenarios="1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23" sqref="G23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4.75">
      <c r="A1" s="54" t="s">
        <v>124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14" t="s">
        <v>126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92238</v>
      </c>
      <c r="C6" s="2">
        <v>61746</v>
      </c>
      <c r="D6" s="2">
        <v>4820</v>
      </c>
      <c r="E6" s="2">
        <v>158804</v>
      </c>
      <c r="F6" s="2">
        <v>201</v>
      </c>
      <c r="G6" s="2">
        <v>4770</v>
      </c>
      <c r="H6" s="2">
        <v>38000</v>
      </c>
      <c r="I6" s="2">
        <f>SUM(E6+F6+G6+H6)</f>
        <v>201775</v>
      </c>
    </row>
    <row r="7" spans="1:9" ht="24.75" customHeight="1">
      <c r="A7" s="1" t="s">
        <v>0</v>
      </c>
      <c r="B7" s="8">
        <f>E7-C7-D7</f>
        <v>83651</v>
      </c>
      <c r="C7" s="2">
        <v>61757</v>
      </c>
      <c r="D7" s="2">
        <v>3844</v>
      </c>
      <c r="E7" s="2">
        <v>149252</v>
      </c>
      <c r="F7" s="2">
        <v>201</v>
      </c>
      <c r="G7" s="2">
        <v>3678</v>
      </c>
      <c r="H7" s="2">
        <v>38000</v>
      </c>
      <c r="I7" s="2">
        <f>SUM(E7+F7+G7+H7)</f>
        <v>191131</v>
      </c>
    </row>
    <row r="8" spans="1:9" ht="24.75" customHeight="1">
      <c r="A8" s="1" t="s">
        <v>1</v>
      </c>
      <c r="B8" s="8">
        <f>E8-C8-D8</f>
        <v>74457</v>
      </c>
      <c r="C8" s="2">
        <v>59794</v>
      </c>
      <c r="D8" s="2">
        <v>3606</v>
      </c>
      <c r="E8" s="2">
        <v>137857</v>
      </c>
      <c r="F8" s="2">
        <v>201</v>
      </c>
      <c r="G8" s="2">
        <v>3396</v>
      </c>
      <c r="H8" s="2">
        <v>38000</v>
      </c>
      <c r="I8" s="2">
        <f>SUM(E8+F8+G8+H8)</f>
        <v>179454</v>
      </c>
    </row>
    <row r="9" spans="1:9" ht="24.75" customHeight="1">
      <c r="A9" s="1" t="s">
        <v>2</v>
      </c>
      <c r="B9" s="8">
        <f>E9-C9-D9</f>
        <v>89913</v>
      </c>
      <c r="C9" s="2">
        <v>59923</v>
      </c>
      <c r="D9" s="2">
        <v>4254</v>
      </c>
      <c r="E9" s="2">
        <v>154090</v>
      </c>
      <c r="F9" s="2">
        <v>201</v>
      </c>
      <c r="G9" s="2">
        <v>3981</v>
      </c>
      <c r="H9" s="2">
        <v>38000</v>
      </c>
      <c r="I9" s="2">
        <f aca="true" t="shared" si="0" ref="I9:I17">SUM(E9+F9+G9+H9)</f>
        <v>196272</v>
      </c>
    </row>
    <row r="10" spans="1:9" ht="24.75" customHeight="1">
      <c r="A10" s="1" t="s">
        <v>3</v>
      </c>
      <c r="B10" s="8">
        <f aca="true" t="shared" si="1" ref="B10:B17">E10-C10-D10</f>
        <v>89700</v>
      </c>
      <c r="C10" s="2">
        <v>59907</v>
      </c>
      <c r="D10" s="2">
        <v>3911</v>
      </c>
      <c r="E10" s="2">
        <v>153518</v>
      </c>
      <c r="F10" s="2">
        <v>201</v>
      </c>
      <c r="G10" s="2">
        <v>3844</v>
      </c>
      <c r="H10" s="2">
        <v>38000</v>
      </c>
      <c r="I10" s="2">
        <f t="shared" si="0"/>
        <v>195563</v>
      </c>
    </row>
    <row r="11" spans="1:9" ht="24.75" customHeight="1">
      <c r="A11" s="1" t="s">
        <v>4</v>
      </c>
      <c r="B11" s="8">
        <f t="shared" si="1"/>
        <v>92469</v>
      </c>
      <c r="C11" s="2">
        <v>59769</v>
      </c>
      <c r="D11" s="2">
        <v>3870</v>
      </c>
      <c r="E11" s="2">
        <v>156108</v>
      </c>
      <c r="F11" s="2">
        <v>201</v>
      </c>
      <c r="G11" s="2">
        <v>4478</v>
      </c>
      <c r="H11" s="2">
        <v>38000</v>
      </c>
      <c r="I11" s="2">
        <f t="shared" si="0"/>
        <v>198787</v>
      </c>
    </row>
    <row r="12" spans="1:9" ht="24.75" customHeight="1">
      <c r="A12" s="1" t="s">
        <v>5</v>
      </c>
      <c r="B12" s="8">
        <f t="shared" si="1"/>
        <v>89117</v>
      </c>
      <c r="C12" s="2">
        <v>65786</v>
      </c>
      <c r="D12" s="2">
        <v>3456</v>
      </c>
      <c r="E12" s="2">
        <v>158359</v>
      </c>
      <c r="F12" s="2">
        <v>201</v>
      </c>
      <c r="G12" s="2">
        <v>4620</v>
      </c>
      <c r="H12" s="2">
        <v>38000</v>
      </c>
      <c r="I12" s="2">
        <f t="shared" si="0"/>
        <v>201180</v>
      </c>
    </row>
    <row r="13" spans="1:9" ht="24.75" customHeight="1">
      <c r="A13" s="1" t="s">
        <v>6</v>
      </c>
      <c r="B13" s="8">
        <f t="shared" si="1"/>
        <v>83881</v>
      </c>
      <c r="C13" s="2">
        <v>59643</v>
      </c>
      <c r="D13" s="2">
        <v>3678</v>
      </c>
      <c r="E13" s="2">
        <v>147202</v>
      </c>
      <c r="F13" s="2">
        <v>201</v>
      </c>
      <c r="G13" s="2">
        <v>2344</v>
      </c>
      <c r="H13" s="2">
        <v>38000</v>
      </c>
      <c r="I13" s="2">
        <f t="shared" si="0"/>
        <v>187747</v>
      </c>
    </row>
    <row r="14" spans="1:9" ht="24.75" customHeight="1">
      <c r="A14" s="1" t="s">
        <v>7</v>
      </c>
      <c r="B14" s="8">
        <f t="shared" si="1"/>
        <v>79566</v>
      </c>
      <c r="C14" s="2">
        <v>59538</v>
      </c>
      <c r="D14" s="2">
        <v>4172</v>
      </c>
      <c r="E14" s="2">
        <v>143276</v>
      </c>
      <c r="F14" s="2">
        <v>201</v>
      </c>
      <c r="G14" s="2">
        <v>2196</v>
      </c>
      <c r="H14" s="2">
        <v>38000</v>
      </c>
      <c r="I14" s="2">
        <f t="shared" si="0"/>
        <v>183673</v>
      </c>
    </row>
    <row r="15" spans="1:9" ht="24.75" customHeight="1">
      <c r="A15" s="1" t="s">
        <v>8</v>
      </c>
      <c r="B15" s="8">
        <f t="shared" si="1"/>
        <v>101005</v>
      </c>
      <c r="C15" s="2">
        <v>59528</v>
      </c>
      <c r="D15" s="2">
        <v>4983</v>
      </c>
      <c r="E15" s="2">
        <v>165516</v>
      </c>
      <c r="F15" s="2">
        <v>201</v>
      </c>
      <c r="G15" s="2">
        <v>4919</v>
      </c>
      <c r="H15" s="2">
        <v>38000</v>
      </c>
      <c r="I15" s="2">
        <f t="shared" si="0"/>
        <v>208636</v>
      </c>
    </row>
    <row r="16" spans="1:9" ht="24.75" customHeight="1">
      <c r="A16" s="1" t="s">
        <v>9</v>
      </c>
      <c r="B16" s="8">
        <f t="shared" si="1"/>
        <v>90533</v>
      </c>
      <c r="C16" s="2">
        <v>59948</v>
      </c>
      <c r="D16" s="2">
        <v>4144</v>
      </c>
      <c r="E16" s="8">
        <v>154625</v>
      </c>
      <c r="F16" s="2">
        <v>201</v>
      </c>
      <c r="G16" s="2">
        <v>3850</v>
      </c>
      <c r="H16" s="2">
        <v>38000</v>
      </c>
      <c r="I16" s="2">
        <f t="shared" si="0"/>
        <v>196676</v>
      </c>
    </row>
    <row r="17" spans="1:9" ht="24.75" customHeight="1">
      <c r="A17" s="1" t="s">
        <v>10</v>
      </c>
      <c r="B17" s="8">
        <f t="shared" si="1"/>
        <v>85332</v>
      </c>
      <c r="C17" s="2">
        <v>59576</v>
      </c>
      <c r="D17" s="2">
        <v>4171</v>
      </c>
      <c r="E17" s="8">
        <v>149079</v>
      </c>
      <c r="F17" s="2">
        <v>201</v>
      </c>
      <c r="G17" s="2">
        <v>3106</v>
      </c>
      <c r="H17" s="2">
        <v>38000</v>
      </c>
      <c r="I17" s="2">
        <f t="shared" si="0"/>
        <v>190386</v>
      </c>
    </row>
    <row r="18" spans="1:10" ht="27" customHeight="1">
      <c r="A18" s="5" t="s">
        <v>23</v>
      </c>
      <c r="B18" s="2">
        <f aca="true" t="shared" si="2" ref="B18:H18">SUM(B6:B17)</f>
        <v>1051862</v>
      </c>
      <c r="C18" s="2">
        <f t="shared" si="2"/>
        <v>726915</v>
      </c>
      <c r="D18" s="2">
        <f t="shared" si="2"/>
        <v>48909</v>
      </c>
      <c r="E18" s="2">
        <f t="shared" si="2"/>
        <v>1827686</v>
      </c>
      <c r="F18" s="2">
        <f t="shared" si="2"/>
        <v>2412</v>
      </c>
      <c r="G18" s="2">
        <f t="shared" si="2"/>
        <v>45182</v>
      </c>
      <c r="H18" s="2">
        <f t="shared" si="2"/>
        <v>456000</v>
      </c>
      <c r="I18" s="21">
        <f>SUM(E18+F18+G18+H18)</f>
        <v>2331280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125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14" t="s">
        <v>127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9000</v>
      </c>
      <c r="C5" s="2">
        <v>294420</v>
      </c>
      <c r="D5" s="2">
        <v>403</v>
      </c>
      <c r="E5" s="2">
        <v>14142</v>
      </c>
      <c r="F5" s="2">
        <f>SUM(B5+D5)</f>
        <v>9403</v>
      </c>
      <c r="G5" s="2">
        <f>SUM(C5+E5)</f>
        <v>308562</v>
      </c>
    </row>
    <row r="6" spans="1:7" ht="24.75" customHeight="1">
      <c r="A6" s="1" t="s">
        <v>0</v>
      </c>
      <c r="B6" s="2">
        <v>4000</v>
      </c>
      <c r="C6" s="2">
        <v>130720</v>
      </c>
      <c r="D6" s="2">
        <v>225</v>
      </c>
      <c r="E6" s="2">
        <v>7847</v>
      </c>
      <c r="F6" s="2">
        <f aca="true" t="shared" si="0" ref="F6:G16">SUM(B6+D6)</f>
        <v>4225</v>
      </c>
      <c r="G6" s="2">
        <f t="shared" si="0"/>
        <v>138567</v>
      </c>
    </row>
    <row r="7" spans="1:7" ht="24.75" customHeight="1">
      <c r="A7" s="1" t="s">
        <v>1</v>
      </c>
      <c r="B7" s="2">
        <v>5000</v>
      </c>
      <c r="C7" s="2">
        <v>162400</v>
      </c>
      <c r="D7" s="2">
        <v>247</v>
      </c>
      <c r="E7" s="2">
        <v>8637</v>
      </c>
      <c r="F7" s="2">
        <f t="shared" si="0"/>
        <v>5247</v>
      </c>
      <c r="G7" s="2">
        <f t="shared" si="0"/>
        <v>171037</v>
      </c>
    </row>
    <row r="8" spans="1:7" ht="24.75" customHeight="1">
      <c r="A8" s="1" t="s">
        <v>2</v>
      </c>
      <c r="B8" s="2">
        <v>9000</v>
      </c>
      <c r="C8" s="2">
        <v>291920</v>
      </c>
      <c r="D8" s="2">
        <v>244</v>
      </c>
      <c r="E8" s="2">
        <v>8513</v>
      </c>
      <c r="F8" s="2">
        <f t="shared" si="0"/>
        <v>9244</v>
      </c>
      <c r="G8" s="2">
        <f t="shared" si="0"/>
        <v>300433</v>
      </c>
    </row>
    <row r="9" spans="1:7" ht="24.75" customHeight="1">
      <c r="A9" s="1" t="s">
        <v>3</v>
      </c>
      <c r="B9" s="2">
        <v>3000</v>
      </c>
      <c r="C9" s="2">
        <v>97440</v>
      </c>
      <c r="D9" s="2">
        <v>180</v>
      </c>
      <c r="E9" s="2">
        <v>6309</v>
      </c>
      <c r="F9" s="2">
        <f t="shared" si="0"/>
        <v>3180</v>
      </c>
      <c r="G9" s="2">
        <f t="shared" si="0"/>
        <v>103749</v>
      </c>
    </row>
    <row r="10" spans="1:7" ht="24.75" customHeight="1">
      <c r="A10" s="1" t="s">
        <v>4</v>
      </c>
      <c r="B10" s="2">
        <v>6000</v>
      </c>
      <c r="C10" s="2">
        <v>196680</v>
      </c>
      <c r="D10" s="2">
        <v>214</v>
      </c>
      <c r="E10" s="2">
        <v>7554</v>
      </c>
      <c r="F10" s="2">
        <f t="shared" si="0"/>
        <v>6214</v>
      </c>
      <c r="G10" s="2">
        <f t="shared" si="0"/>
        <v>204234</v>
      </c>
    </row>
    <row r="11" spans="1:7" ht="24.75" customHeight="1">
      <c r="A11" s="1" t="s">
        <v>5</v>
      </c>
      <c r="B11" s="2">
        <v>0</v>
      </c>
      <c r="C11" s="2">
        <v>0</v>
      </c>
      <c r="D11" s="2">
        <v>220</v>
      </c>
      <c r="E11" s="2">
        <v>7727</v>
      </c>
      <c r="F11" s="2">
        <f>SUM(B11+D11)</f>
        <v>220</v>
      </c>
      <c r="G11" s="2">
        <f>SUM(C11+E11)</f>
        <v>7727</v>
      </c>
    </row>
    <row r="12" spans="1:7" ht="24.75" customHeight="1">
      <c r="A12" s="1" t="s">
        <v>6</v>
      </c>
      <c r="B12" s="2">
        <v>0</v>
      </c>
      <c r="C12" s="2">
        <v>0</v>
      </c>
      <c r="D12" s="2">
        <v>185</v>
      </c>
      <c r="E12" s="2">
        <v>6382</v>
      </c>
      <c r="F12" s="2">
        <f>SUM(B12+D12)</f>
        <v>185</v>
      </c>
      <c r="G12" s="2">
        <f>SUM(C12+E12)</f>
        <v>6382</v>
      </c>
    </row>
    <row r="13" spans="1:7" ht="24.75" customHeight="1">
      <c r="A13" s="1" t="s">
        <v>7</v>
      </c>
      <c r="B13" s="2">
        <v>0</v>
      </c>
      <c r="C13" s="2">
        <v>0</v>
      </c>
      <c r="D13" s="2">
        <v>315</v>
      </c>
      <c r="E13" s="2">
        <v>10591</v>
      </c>
      <c r="F13" s="2">
        <f t="shared" si="0"/>
        <v>315</v>
      </c>
      <c r="G13" s="2">
        <f t="shared" si="0"/>
        <v>10591</v>
      </c>
    </row>
    <row r="14" spans="1:7" ht="24.75" customHeight="1">
      <c r="A14" s="1" t="s">
        <v>8</v>
      </c>
      <c r="B14" s="2">
        <v>4000</v>
      </c>
      <c r="C14" s="2">
        <v>121520</v>
      </c>
      <c r="D14" s="2">
        <v>234</v>
      </c>
      <c r="E14" s="2">
        <v>7441</v>
      </c>
      <c r="F14" s="2">
        <f t="shared" si="0"/>
        <v>4234</v>
      </c>
      <c r="G14" s="2">
        <f t="shared" si="0"/>
        <v>128961</v>
      </c>
    </row>
    <row r="15" spans="1:7" ht="24.75" customHeight="1">
      <c r="A15" s="1" t="s">
        <v>9</v>
      </c>
      <c r="B15" s="2">
        <v>5000</v>
      </c>
      <c r="C15" s="2">
        <v>140400</v>
      </c>
      <c r="D15" s="2">
        <v>187</v>
      </c>
      <c r="E15" s="2">
        <v>5626</v>
      </c>
      <c r="F15" s="2">
        <f t="shared" si="0"/>
        <v>5187</v>
      </c>
      <c r="G15" s="2">
        <f t="shared" si="0"/>
        <v>146026</v>
      </c>
    </row>
    <row r="16" spans="1:7" ht="24.75" customHeight="1">
      <c r="A16" s="1" t="s">
        <v>10</v>
      </c>
      <c r="B16" s="2">
        <v>9000</v>
      </c>
      <c r="C16" s="2">
        <v>223120</v>
      </c>
      <c r="D16" s="2">
        <v>136</v>
      </c>
      <c r="E16" s="2">
        <v>3905</v>
      </c>
      <c r="F16" s="2">
        <f t="shared" si="0"/>
        <v>9136</v>
      </c>
      <c r="G16" s="2">
        <f t="shared" si="0"/>
        <v>227025</v>
      </c>
    </row>
    <row r="17" spans="1:7" ht="27" customHeight="1">
      <c r="A17" s="5" t="s">
        <v>23</v>
      </c>
      <c r="B17" s="2">
        <f aca="true" t="shared" si="1" ref="B17:G17">SUM(B5:B16)</f>
        <v>54000</v>
      </c>
      <c r="C17" s="2">
        <f t="shared" si="1"/>
        <v>1658620</v>
      </c>
      <c r="D17" s="12">
        <f t="shared" si="1"/>
        <v>2790</v>
      </c>
      <c r="E17" s="2">
        <f t="shared" si="1"/>
        <v>94674</v>
      </c>
      <c r="F17" s="2">
        <f t="shared" si="1"/>
        <v>56790</v>
      </c>
      <c r="G17" s="2">
        <f t="shared" si="1"/>
        <v>1753294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zoomScalePageLayoutView="0" workbookViewId="0" topLeftCell="A1">
      <selection activeCell="E37" sqref="E37"/>
    </sheetView>
  </sheetViews>
  <sheetFormatPr defaultColWidth="9.00390625" defaultRowHeight="16.5"/>
  <cols>
    <col min="1" max="1" width="7.625" style="0" customWidth="1"/>
    <col min="2" max="2" width="10.00390625" style="0" customWidth="1"/>
    <col min="3" max="3" width="10.625" style="0" customWidth="1"/>
    <col min="4" max="4" width="9.125" style="0" customWidth="1"/>
    <col min="5" max="6" width="9.625" style="0" customWidth="1"/>
    <col min="7" max="7" width="10.00390625" style="0" customWidth="1"/>
    <col min="8" max="8" width="9.875" style="0" customWidth="1"/>
    <col min="9" max="9" width="9.625" style="0" customWidth="1"/>
    <col min="10" max="10" width="9.875" style="0" customWidth="1"/>
    <col min="11" max="11" width="10.625" style="0" customWidth="1"/>
    <col min="12" max="12" width="10.50390625" style="0" customWidth="1"/>
    <col min="13" max="13" width="10.125" style="0" customWidth="1"/>
    <col min="14" max="14" width="9.625" style="0" customWidth="1"/>
    <col min="15" max="15" width="10.875" style="0" customWidth="1"/>
    <col min="16" max="16" width="12.875" style="0" customWidth="1"/>
    <col min="17" max="17" width="13.50390625" style="0" customWidth="1"/>
  </cols>
  <sheetData>
    <row r="1" spans="1:17" ht="24.75">
      <c r="A1" s="54" t="s">
        <v>116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Q2" s="14" t="s">
        <v>120</v>
      </c>
    </row>
    <row r="3" spans="1:17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60"/>
      <c r="J3" s="67" t="s">
        <v>17</v>
      </c>
      <c r="K3" s="67"/>
      <c r="L3" s="69" t="s">
        <v>91</v>
      </c>
      <c r="M3" s="81"/>
      <c r="N3" s="69" t="s">
        <v>92</v>
      </c>
      <c r="O3" s="81"/>
      <c r="P3" s="71" t="s">
        <v>21</v>
      </c>
      <c r="Q3" s="72"/>
    </row>
    <row r="4" spans="1:17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3" t="s">
        <v>18</v>
      </c>
      <c r="M4" s="3" t="s">
        <v>19</v>
      </c>
      <c r="N4" s="3" t="s">
        <v>18</v>
      </c>
      <c r="O4" s="3" t="s">
        <v>19</v>
      </c>
      <c r="P4" s="5" t="s">
        <v>15</v>
      </c>
      <c r="Q4" s="5" t="s">
        <v>11</v>
      </c>
    </row>
    <row r="5" spans="1:17" ht="24.75" customHeight="1">
      <c r="A5" s="1" t="s">
        <v>12</v>
      </c>
      <c r="B5" s="2">
        <v>542800</v>
      </c>
      <c r="C5" s="2">
        <v>1739348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40000</v>
      </c>
      <c r="O5" s="2">
        <v>146351</v>
      </c>
      <c r="P5" s="2">
        <f>SUM(B5+D5+F5+H5+J5+L5+N5)</f>
        <v>582800</v>
      </c>
      <c r="Q5" s="2">
        <f>SUM(C5+E5+G5+I5+K5+M5+O5)</f>
        <v>1885699</v>
      </c>
    </row>
    <row r="6" spans="1:17" ht="24.75" customHeight="1">
      <c r="A6" s="1" t="s">
        <v>0</v>
      </c>
      <c r="B6" s="2">
        <v>579200</v>
      </c>
      <c r="C6" s="2">
        <v>1814738</v>
      </c>
      <c r="D6" s="2">
        <v>6880</v>
      </c>
      <c r="E6" s="2">
        <v>14188</v>
      </c>
      <c r="F6" s="2">
        <v>2827</v>
      </c>
      <c r="G6" s="2">
        <v>10883</v>
      </c>
      <c r="H6" s="2">
        <v>2400</v>
      </c>
      <c r="I6" s="2">
        <v>8961</v>
      </c>
      <c r="J6" s="2">
        <v>3360</v>
      </c>
      <c r="K6" s="2">
        <v>12903</v>
      </c>
      <c r="L6" s="2">
        <v>13960</v>
      </c>
      <c r="M6" s="2">
        <v>60981</v>
      </c>
      <c r="N6" s="2">
        <v>35760</v>
      </c>
      <c r="O6" s="2">
        <v>135167</v>
      </c>
      <c r="P6" s="2">
        <f aca="true" t="shared" si="0" ref="P6:Q17">SUM(B6+D6+F6+H6+J6+L6+N6)</f>
        <v>644387</v>
      </c>
      <c r="Q6" s="2">
        <f>SUM(C6+E6+G6+I6+K6+M6+O6)</f>
        <v>2057821</v>
      </c>
    </row>
    <row r="7" spans="1:17" ht="24.75" customHeight="1">
      <c r="A7" s="1" t="s">
        <v>1</v>
      </c>
      <c r="B7" s="2">
        <v>343200</v>
      </c>
      <c r="C7" s="2">
        <v>1191048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36000</v>
      </c>
      <c r="O7" s="2">
        <v>131651</v>
      </c>
      <c r="P7" s="2">
        <f t="shared" si="0"/>
        <v>379200</v>
      </c>
      <c r="Q7" s="2">
        <f t="shared" si="0"/>
        <v>1322699</v>
      </c>
    </row>
    <row r="8" spans="1:17" ht="24.75" customHeight="1">
      <c r="A8" s="1" t="s">
        <v>2</v>
      </c>
      <c r="B8" s="2">
        <v>570000</v>
      </c>
      <c r="C8" s="2">
        <v>1785867</v>
      </c>
      <c r="D8" s="2">
        <v>6640</v>
      </c>
      <c r="E8" s="2">
        <v>13714</v>
      </c>
      <c r="F8" s="2">
        <v>2282</v>
      </c>
      <c r="G8" s="2">
        <v>8430</v>
      </c>
      <c r="H8" s="2">
        <v>2160</v>
      </c>
      <c r="I8" s="2">
        <v>7881</v>
      </c>
      <c r="J8" s="2">
        <v>2640</v>
      </c>
      <c r="K8" s="2">
        <v>9740</v>
      </c>
      <c r="L8" s="2">
        <v>14000</v>
      </c>
      <c r="M8" s="2">
        <v>61161</v>
      </c>
      <c r="N8" s="9">
        <v>38240</v>
      </c>
      <c r="O8" s="9">
        <v>134788</v>
      </c>
      <c r="P8" s="2">
        <f t="shared" si="0"/>
        <v>635962</v>
      </c>
      <c r="Q8" s="2">
        <f t="shared" si="0"/>
        <v>2021581</v>
      </c>
    </row>
    <row r="9" spans="1:17" ht="24.75" customHeight="1">
      <c r="A9" s="1" t="s">
        <v>3</v>
      </c>
      <c r="B9" s="2">
        <v>632400</v>
      </c>
      <c r="C9" s="2">
        <v>1921338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37840</v>
      </c>
      <c r="O9" s="2">
        <v>136165</v>
      </c>
      <c r="P9" s="2">
        <f t="shared" si="0"/>
        <v>670240</v>
      </c>
      <c r="Q9" s="2">
        <f t="shared" si="0"/>
        <v>2057503</v>
      </c>
    </row>
    <row r="10" spans="1:17" ht="24.75" customHeight="1">
      <c r="A10" s="1" t="s">
        <v>4</v>
      </c>
      <c r="B10" s="2">
        <v>886400</v>
      </c>
      <c r="C10" s="2">
        <v>2495937</v>
      </c>
      <c r="D10" s="2">
        <v>8640</v>
      </c>
      <c r="E10" s="2">
        <v>17790</v>
      </c>
      <c r="F10" s="2">
        <v>2393</v>
      </c>
      <c r="G10" s="2">
        <v>8930</v>
      </c>
      <c r="H10" s="2">
        <v>3920</v>
      </c>
      <c r="I10" s="2">
        <v>15801</v>
      </c>
      <c r="J10" s="2">
        <v>8040</v>
      </c>
      <c r="K10" s="2">
        <v>33311</v>
      </c>
      <c r="L10" s="2">
        <v>10960</v>
      </c>
      <c r="M10" s="2">
        <v>74481</v>
      </c>
      <c r="N10" s="2">
        <v>49280</v>
      </c>
      <c r="O10" s="2">
        <v>162928</v>
      </c>
      <c r="P10" s="2">
        <f t="shared" si="0"/>
        <v>969633</v>
      </c>
      <c r="Q10" s="2">
        <f t="shared" si="0"/>
        <v>2809178</v>
      </c>
    </row>
    <row r="11" spans="1:17" ht="24.75" customHeight="1">
      <c r="A11" s="1" t="s">
        <v>5</v>
      </c>
      <c r="B11" s="2">
        <v>1016000</v>
      </c>
      <c r="C11" s="2">
        <v>3024533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50240</v>
      </c>
      <c r="O11" s="2">
        <v>183999</v>
      </c>
      <c r="P11" s="2">
        <f t="shared" si="0"/>
        <v>1066240</v>
      </c>
      <c r="Q11" s="2">
        <f t="shared" si="0"/>
        <v>3208532</v>
      </c>
    </row>
    <row r="12" spans="1:17" ht="24.75" customHeight="1">
      <c r="A12" s="1" t="s">
        <v>6</v>
      </c>
      <c r="B12" s="2">
        <v>689600</v>
      </c>
      <c r="C12" s="2">
        <v>2230688</v>
      </c>
      <c r="D12" s="2">
        <v>11120</v>
      </c>
      <c r="E12" s="2">
        <v>22792</v>
      </c>
      <c r="F12" s="2">
        <v>1602</v>
      </c>
      <c r="G12" s="2">
        <v>6259</v>
      </c>
      <c r="H12" s="2">
        <v>3440</v>
      </c>
      <c r="I12" s="2">
        <v>16339</v>
      </c>
      <c r="J12" s="2">
        <v>10920</v>
      </c>
      <c r="K12" s="2">
        <v>55640</v>
      </c>
      <c r="L12" s="2">
        <v>28040</v>
      </c>
      <c r="M12" s="2">
        <v>152662</v>
      </c>
      <c r="N12" s="2">
        <v>49120</v>
      </c>
      <c r="O12" s="2">
        <v>190291</v>
      </c>
      <c r="P12" s="2">
        <f t="shared" si="0"/>
        <v>793842</v>
      </c>
      <c r="Q12" s="2">
        <f t="shared" si="0"/>
        <v>2674671</v>
      </c>
    </row>
    <row r="13" spans="1:17" ht="24.75" customHeight="1">
      <c r="A13" s="1" t="s">
        <v>7</v>
      </c>
      <c r="B13" s="2">
        <v>641600</v>
      </c>
      <c r="C13" s="2">
        <v>2000792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3">
        <v>48480</v>
      </c>
      <c r="O13" s="13">
        <v>175942</v>
      </c>
      <c r="P13" s="2">
        <f>SUM(B13+D13+F13+H13+J13+L13+N13)</f>
        <v>690080</v>
      </c>
      <c r="Q13" s="2">
        <f>SUM(C13+E13+G13+I13+K13+M13+O13)</f>
        <v>2176734</v>
      </c>
    </row>
    <row r="14" spans="1:17" ht="24.75" customHeight="1">
      <c r="A14" s="1" t="s">
        <v>8</v>
      </c>
      <c r="B14" s="2">
        <v>708400</v>
      </c>
      <c r="C14" s="2">
        <v>2169301</v>
      </c>
      <c r="D14" s="2">
        <v>9520</v>
      </c>
      <c r="E14" s="2">
        <v>18922</v>
      </c>
      <c r="F14" s="2">
        <v>1503</v>
      </c>
      <c r="G14" s="2">
        <v>5833</v>
      </c>
      <c r="H14" s="2">
        <v>2840</v>
      </c>
      <c r="I14" s="2">
        <v>13360</v>
      </c>
      <c r="J14" s="2">
        <v>10800</v>
      </c>
      <c r="K14" s="2">
        <v>56430</v>
      </c>
      <c r="L14" s="2">
        <v>29040</v>
      </c>
      <c r="M14" s="2">
        <v>160866</v>
      </c>
      <c r="N14" s="2">
        <v>43040</v>
      </c>
      <c r="O14" s="2">
        <v>158135</v>
      </c>
      <c r="P14" s="2">
        <f>SUM(B14+D14+F14+H14+J14+L14+N1)</f>
        <v>762103</v>
      </c>
      <c r="Q14" s="2">
        <f>SUM(C14+E14+G14+I14+K14+M14+O14)</f>
        <v>2582847</v>
      </c>
    </row>
    <row r="15" spans="1:17" ht="24.75" customHeight="1">
      <c r="A15" s="1" t="s">
        <v>9</v>
      </c>
      <c r="B15" s="2">
        <v>773600</v>
      </c>
      <c r="C15" s="2">
        <v>2458549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42640</v>
      </c>
      <c r="O15" s="2">
        <v>161308</v>
      </c>
      <c r="P15" s="2">
        <f>SUM(B15+D15+F15+H15+J15+L15+N15)</f>
        <v>816240</v>
      </c>
      <c r="Q15" s="2">
        <f>SUM(C15+E15+G15+I15+K15+M15+O15)</f>
        <v>2619857</v>
      </c>
    </row>
    <row r="16" spans="1:17" ht="24.75" customHeight="1">
      <c r="A16" s="1" t="s">
        <v>10</v>
      </c>
      <c r="B16" s="2">
        <v>610800</v>
      </c>
      <c r="C16" s="2">
        <v>2057607</v>
      </c>
      <c r="D16" s="2">
        <v>9680</v>
      </c>
      <c r="E16" s="2">
        <v>19235</v>
      </c>
      <c r="F16" s="2">
        <v>2676</v>
      </c>
      <c r="G16" s="2">
        <v>11352</v>
      </c>
      <c r="H16" s="2">
        <v>3560</v>
      </c>
      <c r="I16" s="2">
        <v>16050</v>
      </c>
      <c r="J16" s="2">
        <v>11280</v>
      </c>
      <c r="K16" s="2">
        <v>55361</v>
      </c>
      <c r="L16" s="2">
        <v>20920</v>
      </c>
      <c r="M16" s="2">
        <v>108176</v>
      </c>
      <c r="N16" s="2">
        <v>37280</v>
      </c>
      <c r="O16" s="2">
        <v>146005</v>
      </c>
      <c r="P16" s="2">
        <f t="shared" si="0"/>
        <v>696196</v>
      </c>
      <c r="Q16" s="2">
        <f t="shared" si="0"/>
        <v>2413786</v>
      </c>
    </row>
    <row r="17" spans="1:17" ht="27" customHeight="1">
      <c r="A17" s="5" t="s">
        <v>23</v>
      </c>
      <c r="B17" s="2">
        <f>SUM(B5:B16)</f>
        <v>7994000</v>
      </c>
      <c r="C17" s="2">
        <f aca="true" t="shared" si="1" ref="C17:O17">SUM(C5:C16)</f>
        <v>24889746</v>
      </c>
      <c r="D17" s="2">
        <f t="shared" si="1"/>
        <v>52480</v>
      </c>
      <c r="E17" s="2">
        <f t="shared" si="1"/>
        <v>106641</v>
      </c>
      <c r="F17" s="2">
        <f t="shared" si="1"/>
        <v>13283</v>
      </c>
      <c r="G17" s="2">
        <f>SUM(G5:G16)</f>
        <v>51687</v>
      </c>
      <c r="H17" s="2">
        <f>SUM(H5:H16)</f>
        <v>18320</v>
      </c>
      <c r="I17" s="2">
        <f>SUM(I5:I16)</f>
        <v>78392</v>
      </c>
      <c r="J17" s="2">
        <f t="shared" si="1"/>
        <v>47040</v>
      </c>
      <c r="K17" s="2">
        <f t="shared" si="1"/>
        <v>223385</v>
      </c>
      <c r="L17" s="2">
        <f t="shared" si="1"/>
        <v>116920</v>
      </c>
      <c r="M17" s="2">
        <f t="shared" si="1"/>
        <v>618327</v>
      </c>
      <c r="N17" s="2">
        <f t="shared" si="1"/>
        <v>507920</v>
      </c>
      <c r="O17" s="2">
        <f t="shared" si="1"/>
        <v>1862730</v>
      </c>
      <c r="P17" s="2">
        <f>SUM(P5:P16)</f>
        <v>8706923</v>
      </c>
      <c r="Q17" s="2">
        <f t="shared" si="0"/>
        <v>27830908</v>
      </c>
    </row>
    <row r="19" spans="13:17" ht="16.5">
      <c r="M19" t="s">
        <v>13</v>
      </c>
      <c r="P19" t="s">
        <v>52</v>
      </c>
      <c r="Q19" t="s">
        <v>16</v>
      </c>
    </row>
    <row r="20" spans="16:17" ht="16.5">
      <c r="P20" t="s">
        <v>53</v>
      </c>
      <c r="Q20" t="s">
        <v>54</v>
      </c>
    </row>
    <row r="21" ht="16.5">
      <c r="P21" t="s">
        <v>97</v>
      </c>
    </row>
  </sheetData>
  <sheetProtection/>
  <mergeCells count="8">
    <mergeCell ref="A1:Q1"/>
    <mergeCell ref="A3:A4"/>
    <mergeCell ref="B3:C3"/>
    <mergeCell ref="D3:I3"/>
    <mergeCell ref="J3:K3"/>
    <mergeCell ref="L3:M3"/>
    <mergeCell ref="N3:O3"/>
    <mergeCell ref="P3:Q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zoomScalePageLayoutView="0" workbookViewId="0" topLeftCell="A1">
      <selection activeCell="E37" sqref="E37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7" width="12.125" style="0" customWidth="1"/>
    <col min="8" max="8" width="9.125" style="0" customWidth="1"/>
    <col min="9" max="9" width="11.125" style="0" customWidth="1"/>
    <col min="10" max="10" width="9.50390625" style="0" customWidth="1"/>
    <col min="11" max="11" width="11.125" style="0" customWidth="1"/>
    <col min="12" max="12" width="10.00390625" style="0" customWidth="1"/>
    <col min="13" max="13" width="10.125" style="0" customWidth="1"/>
    <col min="14" max="14" width="13.125" style="0" customWidth="1"/>
    <col min="15" max="15" width="12.125" style="0" customWidth="1"/>
  </cols>
  <sheetData>
    <row r="1" spans="1:15" ht="24.75">
      <c r="A1" s="54" t="s">
        <v>117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O2" s="14" t="s">
        <v>120</v>
      </c>
    </row>
    <row r="3" spans="1:15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6" t="s">
        <v>93</v>
      </c>
      <c r="K3" s="82"/>
      <c r="L3" s="82"/>
      <c r="M3" s="79"/>
      <c r="N3" s="71" t="s">
        <v>21</v>
      </c>
      <c r="O3" s="72"/>
    </row>
    <row r="4" spans="1:15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3" t="s">
        <v>25</v>
      </c>
      <c r="M4" s="3" t="s">
        <v>26</v>
      </c>
      <c r="N4" s="5" t="s">
        <v>27</v>
      </c>
      <c r="O4" s="5" t="s">
        <v>28</v>
      </c>
    </row>
    <row r="5" spans="1:15" ht="24.75" customHeight="1">
      <c r="A5" s="1" t="s">
        <v>12</v>
      </c>
      <c r="B5" s="2">
        <v>15539</v>
      </c>
      <c r="C5" s="2">
        <v>198363</v>
      </c>
      <c r="D5" s="2">
        <v>327</v>
      </c>
      <c r="E5" s="2">
        <v>4218</v>
      </c>
      <c r="F5" s="2"/>
      <c r="G5" s="2"/>
      <c r="H5" s="2"/>
      <c r="I5" s="2"/>
      <c r="J5" s="2">
        <v>195</v>
      </c>
      <c r="K5" s="2">
        <v>2708</v>
      </c>
      <c r="L5" s="2">
        <v>442</v>
      </c>
      <c r="M5" s="2">
        <v>5672</v>
      </c>
      <c r="N5" s="2">
        <f>SUM(B5+D5+F5+H5+J5+L5)</f>
        <v>16503</v>
      </c>
      <c r="O5" s="2">
        <f>SUM(C5+E5+G5+I5+K5+M5)</f>
        <v>210961</v>
      </c>
    </row>
    <row r="6" spans="1:15" ht="24.75" customHeight="1">
      <c r="A6" s="1" t="s">
        <v>0</v>
      </c>
      <c r="B6" s="2">
        <v>15209</v>
      </c>
      <c r="C6" s="2">
        <v>194188</v>
      </c>
      <c r="D6" s="2">
        <v>323</v>
      </c>
      <c r="E6" s="2">
        <v>4166</v>
      </c>
      <c r="F6" s="2">
        <v>147</v>
      </c>
      <c r="G6" s="2">
        <v>1700</v>
      </c>
      <c r="H6" s="2">
        <v>18</v>
      </c>
      <c r="I6" s="2">
        <v>210</v>
      </c>
      <c r="J6" s="2">
        <v>191</v>
      </c>
      <c r="K6" s="2">
        <v>2658</v>
      </c>
      <c r="L6" s="2">
        <v>372</v>
      </c>
      <c r="M6" s="2">
        <v>4787</v>
      </c>
      <c r="N6" s="2">
        <f aca="true" t="shared" si="0" ref="N6:O16">SUM(B6+D6+F6+H6+J6+L6)</f>
        <v>16260</v>
      </c>
      <c r="O6" s="2">
        <f t="shared" si="0"/>
        <v>207709</v>
      </c>
    </row>
    <row r="7" spans="1:15" ht="24.75" customHeight="1">
      <c r="A7" s="1" t="s">
        <v>1</v>
      </c>
      <c r="B7" s="8">
        <v>12919</v>
      </c>
      <c r="C7" s="8">
        <v>165220</v>
      </c>
      <c r="D7" s="2">
        <v>346</v>
      </c>
      <c r="E7" s="2">
        <v>4458</v>
      </c>
      <c r="F7" s="2"/>
      <c r="G7" s="2"/>
      <c r="H7" s="2"/>
      <c r="I7" s="2"/>
      <c r="J7" s="2">
        <v>275</v>
      </c>
      <c r="K7" s="2">
        <v>3720</v>
      </c>
      <c r="L7" s="2">
        <v>419</v>
      </c>
      <c r="M7" s="2">
        <v>5382</v>
      </c>
      <c r="N7" s="2">
        <f t="shared" si="0"/>
        <v>13959</v>
      </c>
      <c r="O7" s="2">
        <f t="shared" si="0"/>
        <v>178780</v>
      </c>
    </row>
    <row r="8" spans="1:15" ht="24.75" customHeight="1">
      <c r="A8" s="1" t="s">
        <v>2</v>
      </c>
      <c r="B8" s="2">
        <v>12971</v>
      </c>
      <c r="C8" s="2">
        <v>165878</v>
      </c>
      <c r="D8" s="2">
        <v>248</v>
      </c>
      <c r="E8" s="2">
        <v>3218</v>
      </c>
      <c r="F8" s="2">
        <v>34</v>
      </c>
      <c r="G8" s="2">
        <v>364</v>
      </c>
      <c r="H8" s="2">
        <v>17</v>
      </c>
      <c r="I8" s="2">
        <v>202</v>
      </c>
      <c r="J8" s="2">
        <v>127</v>
      </c>
      <c r="K8" s="2">
        <v>1848</v>
      </c>
      <c r="L8" s="2">
        <v>355</v>
      </c>
      <c r="M8" s="2">
        <v>4572</v>
      </c>
      <c r="N8" s="2">
        <f t="shared" si="0"/>
        <v>13752</v>
      </c>
      <c r="O8" s="2">
        <f t="shared" si="0"/>
        <v>176082</v>
      </c>
    </row>
    <row r="9" spans="1:15" ht="24.75" customHeight="1">
      <c r="A9" s="1" t="s">
        <v>3</v>
      </c>
      <c r="B9" s="2">
        <v>14096</v>
      </c>
      <c r="C9" s="2">
        <v>180109</v>
      </c>
      <c r="D9" s="2">
        <v>293</v>
      </c>
      <c r="E9" s="2">
        <v>3787</v>
      </c>
      <c r="F9" s="2"/>
      <c r="G9" s="2"/>
      <c r="H9" s="2"/>
      <c r="I9" s="2"/>
      <c r="J9" s="2">
        <v>120</v>
      </c>
      <c r="K9" s="2">
        <v>1760</v>
      </c>
      <c r="L9" s="2">
        <v>383</v>
      </c>
      <c r="M9" s="2">
        <v>4926</v>
      </c>
      <c r="N9" s="2">
        <f t="shared" si="0"/>
        <v>14892</v>
      </c>
      <c r="O9" s="2">
        <f t="shared" si="0"/>
        <v>190582</v>
      </c>
    </row>
    <row r="10" spans="1:15" ht="24.75" customHeight="1">
      <c r="A10" s="1" t="s">
        <v>4</v>
      </c>
      <c r="B10" s="2">
        <v>14222</v>
      </c>
      <c r="C10" s="2">
        <v>181702</v>
      </c>
      <c r="D10" s="2">
        <v>281</v>
      </c>
      <c r="E10" s="2">
        <v>3635</v>
      </c>
      <c r="F10" s="2">
        <v>149</v>
      </c>
      <c r="G10" s="2">
        <v>1725</v>
      </c>
      <c r="H10" s="2">
        <v>22</v>
      </c>
      <c r="I10" s="2">
        <v>245</v>
      </c>
      <c r="J10" s="2">
        <v>195</v>
      </c>
      <c r="K10" s="2">
        <v>2708</v>
      </c>
      <c r="L10" s="2">
        <v>423</v>
      </c>
      <c r="M10" s="2">
        <v>5432</v>
      </c>
      <c r="N10" s="2">
        <f t="shared" si="0"/>
        <v>15292</v>
      </c>
      <c r="O10" s="2">
        <f t="shared" si="0"/>
        <v>195447</v>
      </c>
    </row>
    <row r="11" spans="1:15" ht="24.75" customHeight="1">
      <c r="A11" s="1" t="s">
        <v>5</v>
      </c>
      <c r="B11" s="2">
        <v>15474</v>
      </c>
      <c r="C11" s="2">
        <v>197540</v>
      </c>
      <c r="D11" s="2">
        <v>287</v>
      </c>
      <c r="E11" s="2">
        <v>3712</v>
      </c>
      <c r="F11" s="2"/>
      <c r="G11" s="2"/>
      <c r="H11" s="2"/>
      <c r="I11" s="2"/>
      <c r="J11" s="2">
        <v>142</v>
      </c>
      <c r="K11" s="2">
        <v>2037</v>
      </c>
      <c r="L11" s="2">
        <v>547</v>
      </c>
      <c r="M11" s="2">
        <v>7000</v>
      </c>
      <c r="N11" s="2">
        <f t="shared" si="0"/>
        <v>16450</v>
      </c>
      <c r="O11" s="2">
        <f t="shared" si="0"/>
        <v>210289</v>
      </c>
    </row>
    <row r="12" spans="1:15" ht="24.75" customHeight="1">
      <c r="A12" s="1" t="s">
        <v>6</v>
      </c>
      <c r="B12" s="2">
        <v>11696</v>
      </c>
      <c r="C12" s="2">
        <v>149749</v>
      </c>
      <c r="D12" s="2">
        <v>362</v>
      </c>
      <c r="E12" s="2">
        <v>4660</v>
      </c>
      <c r="F12" s="2">
        <v>196</v>
      </c>
      <c r="G12" s="2">
        <v>2320</v>
      </c>
      <c r="H12" s="2">
        <v>20</v>
      </c>
      <c r="I12" s="2">
        <v>225</v>
      </c>
      <c r="J12" s="2">
        <v>639</v>
      </c>
      <c r="K12" s="2">
        <v>8325</v>
      </c>
      <c r="L12" s="2">
        <v>379</v>
      </c>
      <c r="M12" s="2">
        <v>4876</v>
      </c>
      <c r="N12" s="2">
        <f t="shared" si="0"/>
        <v>13292</v>
      </c>
      <c r="O12" s="2">
        <f t="shared" si="0"/>
        <v>170155</v>
      </c>
    </row>
    <row r="13" spans="1:15" ht="24.75" customHeight="1">
      <c r="A13" s="1" t="s">
        <v>7</v>
      </c>
      <c r="B13" s="2">
        <v>11810</v>
      </c>
      <c r="C13" s="2">
        <v>151192</v>
      </c>
      <c r="D13" s="2">
        <v>324</v>
      </c>
      <c r="E13" s="2">
        <v>4180</v>
      </c>
      <c r="F13" s="2"/>
      <c r="G13" s="2"/>
      <c r="H13" s="2"/>
      <c r="I13" s="2"/>
      <c r="J13" s="2">
        <v>148</v>
      </c>
      <c r="K13" s="2">
        <v>2114</v>
      </c>
      <c r="L13" s="2">
        <v>302</v>
      </c>
      <c r="M13" s="2">
        <v>3901</v>
      </c>
      <c r="N13" s="2">
        <f t="shared" si="0"/>
        <v>12584</v>
      </c>
      <c r="O13" s="2">
        <f t="shared" si="0"/>
        <v>161387</v>
      </c>
    </row>
    <row r="14" spans="1:15" ht="24.75" customHeight="1">
      <c r="A14" s="1" t="s">
        <v>8</v>
      </c>
      <c r="B14" s="2">
        <v>11201</v>
      </c>
      <c r="C14" s="2">
        <v>143487</v>
      </c>
      <c r="D14" s="2">
        <v>168</v>
      </c>
      <c r="E14" s="2">
        <v>2206</v>
      </c>
      <c r="F14" s="2">
        <v>15</v>
      </c>
      <c r="G14" s="2">
        <v>187</v>
      </c>
      <c r="H14" s="2">
        <v>13</v>
      </c>
      <c r="I14" s="2">
        <v>172</v>
      </c>
      <c r="J14" s="2">
        <v>190</v>
      </c>
      <c r="K14" s="2">
        <v>2645</v>
      </c>
      <c r="L14" s="2">
        <v>275</v>
      </c>
      <c r="M14" s="2">
        <v>3560</v>
      </c>
      <c r="N14" s="2">
        <f t="shared" si="0"/>
        <v>11862</v>
      </c>
      <c r="O14" s="2">
        <f t="shared" si="0"/>
        <v>152257</v>
      </c>
    </row>
    <row r="15" spans="1:15" ht="24.75" customHeight="1">
      <c r="A15" s="1" t="s">
        <v>9</v>
      </c>
      <c r="B15" s="2">
        <v>15869</v>
      </c>
      <c r="C15" s="2">
        <v>202537</v>
      </c>
      <c r="D15" s="2">
        <v>280</v>
      </c>
      <c r="E15" s="2">
        <v>3623</v>
      </c>
      <c r="F15" s="2"/>
      <c r="G15" s="2"/>
      <c r="H15" s="2"/>
      <c r="I15" s="2"/>
      <c r="J15" s="2">
        <v>133</v>
      </c>
      <c r="K15" s="2">
        <v>1924</v>
      </c>
      <c r="L15" s="2">
        <v>340</v>
      </c>
      <c r="M15" s="2">
        <v>4382</v>
      </c>
      <c r="N15" s="2">
        <f t="shared" si="0"/>
        <v>16622</v>
      </c>
      <c r="O15" s="2">
        <f t="shared" si="0"/>
        <v>212466</v>
      </c>
    </row>
    <row r="16" spans="1:15" ht="24.75" customHeight="1">
      <c r="A16" s="1" t="s">
        <v>10</v>
      </c>
      <c r="B16" s="2">
        <v>15661</v>
      </c>
      <c r="C16" s="2">
        <v>199906</v>
      </c>
      <c r="D16" s="2">
        <v>283</v>
      </c>
      <c r="E16" s="2">
        <v>3660</v>
      </c>
      <c r="F16" s="2">
        <v>26</v>
      </c>
      <c r="G16" s="2">
        <v>285</v>
      </c>
      <c r="H16" s="2">
        <v>25</v>
      </c>
      <c r="I16" s="2">
        <v>275</v>
      </c>
      <c r="J16" s="2">
        <v>170</v>
      </c>
      <c r="K16" s="2">
        <v>2393</v>
      </c>
      <c r="L16" s="2">
        <v>313</v>
      </c>
      <c r="M16" s="2">
        <v>404</v>
      </c>
      <c r="N16" s="2">
        <f t="shared" si="0"/>
        <v>16478</v>
      </c>
      <c r="O16" s="2">
        <f t="shared" si="0"/>
        <v>206923</v>
      </c>
    </row>
    <row r="17" spans="1:15" ht="27" customHeight="1">
      <c r="A17" s="5" t="s">
        <v>23</v>
      </c>
      <c r="B17" s="2">
        <f aca="true" t="shared" si="1" ref="B17:O17">SUM(B5:B16)</f>
        <v>166667</v>
      </c>
      <c r="C17" s="2">
        <f t="shared" si="1"/>
        <v>2129871</v>
      </c>
      <c r="D17" s="2">
        <f t="shared" si="1"/>
        <v>3522</v>
      </c>
      <c r="E17" s="2">
        <f t="shared" si="1"/>
        <v>45523</v>
      </c>
      <c r="F17" s="2">
        <f>SUM(F5:F16)</f>
        <v>567</v>
      </c>
      <c r="G17" s="2">
        <f>SUM(G5:G16)</f>
        <v>6581</v>
      </c>
      <c r="H17" s="2">
        <f>SUM(H5:H16)</f>
        <v>115</v>
      </c>
      <c r="I17" s="2">
        <f t="shared" si="1"/>
        <v>1329</v>
      </c>
      <c r="J17" s="2">
        <f t="shared" si="1"/>
        <v>2525</v>
      </c>
      <c r="K17" s="2">
        <f t="shared" si="1"/>
        <v>34840</v>
      </c>
      <c r="L17" s="2">
        <f t="shared" si="1"/>
        <v>4550</v>
      </c>
      <c r="M17" s="2">
        <f t="shared" si="1"/>
        <v>54894</v>
      </c>
      <c r="N17" s="2">
        <f t="shared" si="1"/>
        <v>177946</v>
      </c>
      <c r="O17" s="2">
        <f t="shared" si="1"/>
        <v>2273038</v>
      </c>
    </row>
  </sheetData>
  <sheetProtection/>
  <mergeCells count="7">
    <mergeCell ref="A1:O1"/>
    <mergeCell ref="A3:A4"/>
    <mergeCell ref="B3:C3"/>
    <mergeCell ref="D3:G3"/>
    <mergeCell ref="H3:I3"/>
    <mergeCell ref="J3:M3"/>
    <mergeCell ref="N3:O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4.75">
      <c r="A1" s="54" t="s">
        <v>118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14" t="s">
        <v>121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90232</v>
      </c>
      <c r="C6" s="2">
        <v>61052</v>
      </c>
      <c r="D6" s="2">
        <v>7406</v>
      </c>
      <c r="E6" s="2">
        <v>158690</v>
      </c>
      <c r="F6" s="2">
        <v>211</v>
      </c>
      <c r="G6" s="2">
        <v>4681</v>
      </c>
      <c r="H6" s="2">
        <v>38000</v>
      </c>
      <c r="I6" s="2">
        <f>SUM(E6+F6+G6+H6)</f>
        <v>201582</v>
      </c>
    </row>
    <row r="7" spans="1:9" ht="24.75" customHeight="1">
      <c r="A7" s="1" t="s">
        <v>0</v>
      </c>
      <c r="B7" s="8">
        <f aca="true" t="shared" si="0" ref="B7:B17">E7-C7-D7</f>
        <v>90301</v>
      </c>
      <c r="C7" s="2">
        <v>61720</v>
      </c>
      <c r="D7" s="2">
        <v>6305</v>
      </c>
      <c r="E7" s="2">
        <v>158326</v>
      </c>
      <c r="F7" s="2">
        <v>230</v>
      </c>
      <c r="G7" s="2">
        <v>4272</v>
      </c>
      <c r="H7" s="2">
        <v>38000</v>
      </c>
      <c r="I7" s="2">
        <f aca="true" t="shared" si="1" ref="I7:I18">SUM(E7+F7+G7+H7)</f>
        <v>200828</v>
      </c>
    </row>
    <row r="8" spans="1:9" ht="24.75" customHeight="1">
      <c r="A8" s="1" t="s">
        <v>1</v>
      </c>
      <c r="B8" s="8">
        <f t="shared" si="0"/>
        <v>74604</v>
      </c>
      <c r="C8" s="2">
        <v>61769</v>
      </c>
      <c r="D8" s="2">
        <v>5408</v>
      </c>
      <c r="E8" s="2">
        <v>141781</v>
      </c>
      <c r="F8" s="2">
        <v>206</v>
      </c>
      <c r="G8" s="2">
        <v>2855</v>
      </c>
      <c r="H8" s="2">
        <v>38000</v>
      </c>
      <c r="I8" s="2">
        <f t="shared" si="1"/>
        <v>182842</v>
      </c>
    </row>
    <row r="9" spans="1:9" ht="24.75" customHeight="1">
      <c r="A9" s="1" t="s">
        <v>2</v>
      </c>
      <c r="B9" s="8">
        <f t="shared" si="0"/>
        <v>90361</v>
      </c>
      <c r="C9" s="2">
        <v>61806</v>
      </c>
      <c r="D9" s="2">
        <v>7640</v>
      </c>
      <c r="E9" s="2">
        <v>159807</v>
      </c>
      <c r="F9" s="2">
        <v>211</v>
      </c>
      <c r="G9" s="2">
        <v>4697</v>
      </c>
      <c r="H9" s="2">
        <v>38000</v>
      </c>
      <c r="I9" s="2">
        <f t="shared" si="1"/>
        <v>202715</v>
      </c>
    </row>
    <row r="10" spans="1:9" ht="24.75" customHeight="1">
      <c r="A10" s="1" t="s">
        <v>3</v>
      </c>
      <c r="B10" s="8">
        <f t="shared" si="0"/>
        <v>90826</v>
      </c>
      <c r="C10" s="2">
        <v>61786</v>
      </c>
      <c r="D10" s="2">
        <v>8153</v>
      </c>
      <c r="E10" s="2">
        <v>160765</v>
      </c>
      <c r="F10" s="2">
        <v>219</v>
      </c>
      <c r="G10" s="2">
        <v>5171</v>
      </c>
      <c r="H10" s="2">
        <v>38000</v>
      </c>
      <c r="I10" s="2">
        <f t="shared" si="1"/>
        <v>204155</v>
      </c>
    </row>
    <row r="11" spans="1:9" ht="24.75" customHeight="1">
      <c r="A11" s="1" t="s">
        <v>4</v>
      </c>
      <c r="B11" s="8">
        <f t="shared" si="0"/>
        <v>63310</v>
      </c>
      <c r="C11" s="2">
        <v>61736</v>
      </c>
      <c r="D11" s="2">
        <v>11479</v>
      </c>
      <c r="E11" s="2">
        <v>136525</v>
      </c>
      <c r="F11" s="2">
        <v>211</v>
      </c>
      <c r="G11" s="2">
        <v>6351</v>
      </c>
      <c r="H11" s="2">
        <v>38000</v>
      </c>
      <c r="I11" s="2">
        <f t="shared" si="1"/>
        <v>181087</v>
      </c>
    </row>
    <row r="12" spans="1:9" ht="24.75" customHeight="1">
      <c r="A12" s="1" t="s">
        <v>5</v>
      </c>
      <c r="B12" s="8">
        <f>E12-C12-D12</f>
        <v>90500</v>
      </c>
      <c r="C12" s="2">
        <v>61895</v>
      </c>
      <c r="D12" s="2">
        <v>7289</v>
      </c>
      <c r="E12" s="2">
        <v>159684</v>
      </c>
      <c r="F12" s="2">
        <v>219</v>
      </c>
      <c r="G12" s="2">
        <v>4050</v>
      </c>
      <c r="H12" s="2">
        <v>38000</v>
      </c>
      <c r="I12" s="2">
        <f t="shared" si="1"/>
        <v>201953</v>
      </c>
    </row>
    <row r="13" spans="1:9" ht="24.75" customHeight="1">
      <c r="A13" s="1" t="s">
        <v>6</v>
      </c>
      <c r="B13" s="8">
        <f>E13-C13-D13</f>
        <v>87333</v>
      </c>
      <c r="C13" s="2">
        <v>61741</v>
      </c>
      <c r="D13" s="2">
        <v>9476</v>
      </c>
      <c r="E13" s="2">
        <v>158550</v>
      </c>
      <c r="F13" s="2">
        <v>204</v>
      </c>
      <c r="G13" s="2">
        <v>3103</v>
      </c>
      <c r="H13" s="2">
        <v>38000</v>
      </c>
      <c r="I13" s="2">
        <f t="shared" si="1"/>
        <v>199857</v>
      </c>
    </row>
    <row r="14" spans="1:9" ht="24.75" customHeight="1">
      <c r="A14" s="1" t="s">
        <v>7</v>
      </c>
      <c r="B14" s="8">
        <f t="shared" si="0"/>
        <v>86112</v>
      </c>
      <c r="C14" s="2">
        <v>61705</v>
      </c>
      <c r="D14" s="2">
        <v>6699</v>
      </c>
      <c r="E14" s="2">
        <v>154516</v>
      </c>
      <c r="F14" s="2">
        <v>201</v>
      </c>
      <c r="G14" s="2">
        <v>2654</v>
      </c>
      <c r="H14" s="2">
        <v>38000</v>
      </c>
      <c r="I14" s="2">
        <f t="shared" si="1"/>
        <v>195371</v>
      </c>
    </row>
    <row r="15" spans="1:9" ht="24.75" customHeight="1">
      <c r="A15" s="1" t="s">
        <v>8</v>
      </c>
      <c r="B15" s="8">
        <f t="shared" si="0"/>
        <v>94152</v>
      </c>
      <c r="C15" s="2">
        <v>61591</v>
      </c>
      <c r="D15" s="2">
        <v>7120</v>
      </c>
      <c r="E15" s="2">
        <v>162863</v>
      </c>
      <c r="F15" s="2">
        <v>201</v>
      </c>
      <c r="G15" s="2">
        <v>5248</v>
      </c>
      <c r="H15" s="2">
        <v>38000</v>
      </c>
      <c r="I15" s="2">
        <f t="shared" si="1"/>
        <v>206312</v>
      </c>
    </row>
    <row r="16" spans="1:9" ht="24.75" customHeight="1">
      <c r="A16" s="1" t="s">
        <v>9</v>
      </c>
      <c r="B16" s="8">
        <f t="shared" si="0"/>
        <v>106678</v>
      </c>
      <c r="C16" s="2">
        <v>61564</v>
      </c>
      <c r="D16" s="2">
        <v>6110</v>
      </c>
      <c r="E16" s="8">
        <v>174352</v>
      </c>
      <c r="F16" s="2">
        <v>201</v>
      </c>
      <c r="G16" s="2">
        <v>4966</v>
      </c>
      <c r="H16" s="2">
        <v>38000</v>
      </c>
      <c r="I16" s="2">
        <f t="shared" si="1"/>
        <v>217519</v>
      </c>
    </row>
    <row r="17" spans="1:9" ht="24.75" customHeight="1">
      <c r="A17" s="1" t="s">
        <v>10</v>
      </c>
      <c r="B17" s="8">
        <f t="shared" si="0"/>
        <v>96929</v>
      </c>
      <c r="C17" s="2">
        <v>61549</v>
      </c>
      <c r="D17" s="2">
        <v>6184</v>
      </c>
      <c r="E17" s="8">
        <v>164662</v>
      </c>
      <c r="F17" s="2">
        <v>201</v>
      </c>
      <c r="G17" s="2">
        <v>3938</v>
      </c>
      <c r="H17" s="2">
        <v>38000</v>
      </c>
      <c r="I17" s="2">
        <f t="shared" si="1"/>
        <v>206801</v>
      </c>
    </row>
    <row r="18" spans="1:10" ht="27" customHeight="1">
      <c r="A18" s="5" t="s">
        <v>23</v>
      </c>
      <c r="B18" s="2">
        <f aca="true" t="shared" si="2" ref="B18:H18">SUM(B6:B17)</f>
        <v>1061338</v>
      </c>
      <c r="C18" s="2">
        <f t="shared" si="2"/>
        <v>739914</v>
      </c>
      <c r="D18" s="2">
        <f t="shared" si="2"/>
        <v>89269</v>
      </c>
      <c r="E18" s="2">
        <f t="shared" si="2"/>
        <v>1890521</v>
      </c>
      <c r="F18" s="2">
        <f t="shared" si="2"/>
        <v>2515</v>
      </c>
      <c r="G18" s="2">
        <f t="shared" si="2"/>
        <v>51986</v>
      </c>
      <c r="H18" s="2">
        <f t="shared" si="2"/>
        <v>456000</v>
      </c>
      <c r="I18" s="21">
        <f t="shared" si="1"/>
        <v>2401022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119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14" t="s">
        <v>120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4500</v>
      </c>
      <c r="C5" s="2">
        <v>96240</v>
      </c>
      <c r="D5" s="2">
        <v>275.68</v>
      </c>
      <c r="E5" s="2">
        <v>9570</v>
      </c>
      <c r="F5" s="2">
        <f>SUM(B5+D5)</f>
        <v>4775.68</v>
      </c>
      <c r="G5" s="2">
        <f>SUM(C5+E5)</f>
        <v>105810</v>
      </c>
    </row>
    <row r="6" spans="1:7" ht="24.75" customHeight="1">
      <c r="A6" s="1" t="s">
        <v>0</v>
      </c>
      <c r="B6" s="2">
        <v>6000</v>
      </c>
      <c r="C6" s="2">
        <v>193680</v>
      </c>
      <c r="D6" s="2">
        <v>245.52</v>
      </c>
      <c r="E6" s="2">
        <v>8820</v>
      </c>
      <c r="F6" s="2">
        <f aca="true" t="shared" si="0" ref="F6:G16">SUM(B6+D6)</f>
        <v>6245.52</v>
      </c>
      <c r="G6" s="2">
        <f t="shared" si="0"/>
        <v>202500</v>
      </c>
    </row>
    <row r="7" spans="1:7" ht="24.75" customHeight="1">
      <c r="A7" s="1" t="s">
        <v>1</v>
      </c>
      <c r="B7" s="2">
        <v>9000</v>
      </c>
      <c r="C7" s="2">
        <v>290820</v>
      </c>
      <c r="D7" s="2">
        <v>213.45</v>
      </c>
      <c r="E7" s="2">
        <v>7425</v>
      </c>
      <c r="F7" s="2">
        <f t="shared" si="0"/>
        <v>9213.45</v>
      </c>
      <c r="G7" s="2">
        <f t="shared" si="0"/>
        <v>298245</v>
      </c>
    </row>
    <row r="8" spans="1:7" ht="24.75" customHeight="1">
      <c r="A8" s="1" t="s">
        <v>2</v>
      </c>
      <c r="B8" s="2">
        <v>7000</v>
      </c>
      <c r="C8" s="2">
        <v>213360</v>
      </c>
      <c r="D8" s="2">
        <v>137.37</v>
      </c>
      <c r="E8" s="2">
        <v>4734</v>
      </c>
      <c r="F8" s="2">
        <f t="shared" si="0"/>
        <v>7137.37</v>
      </c>
      <c r="G8" s="2">
        <f t="shared" si="0"/>
        <v>218094</v>
      </c>
    </row>
    <row r="9" spans="1:7" ht="24.75" customHeight="1">
      <c r="A9" s="1" t="s">
        <v>3</v>
      </c>
      <c r="B9" s="2">
        <v>4000</v>
      </c>
      <c r="C9" s="2">
        <v>124720</v>
      </c>
      <c r="D9" s="2">
        <v>352.28</v>
      </c>
      <c r="E9" s="2">
        <v>11897</v>
      </c>
      <c r="F9" s="2">
        <f t="shared" si="0"/>
        <v>4352.28</v>
      </c>
      <c r="G9" s="2">
        <f t="shared" si="0"/>
        <v>136617</v>
      </c>
    </row>
    <row r="10" spans="1:7" ht="24.75" customHeight="1">
      <c r="A10" s="1" t="s">
        <v>4</v>
      </c>
      <c r="B10" s="2">
        <v>5000</v>
      </c>
      <c r="C10" s="2">
        <v>156400</v>
      </c>
      <c r="D10" s="2">
        <v>251.13</v>
      </c>
      <c r="E10" s="2">
        <v>8546</v>
      </c>
      <c r="F10" s="2">
        <f t="shared" si="0"/>
        <v>5251.13</v>
      </c>
      <c r="G10" s="2">
        <f t="shared" si="0"/>
        <v>164946</v>
      </c>
    </row>
    <row r="11" spans="1:7" ht="24.75" customHeight="1">
      <c r="A11" s="1" t="s">
        <v>5</v>
      </c>
      <c r="B11" s="2">
        <v>0</v>
      </c>
      <c r="C11" s="2">
        <v>0</v>
      </c>
      <c r="D11" s="2">
        <v>179.71</v>
      </c>
      <c r="E11" s="2">
        <v>6174</v>
      </c>
      <c r="F11" s="2">
        <f>SUM(B11+D11)</f>
        <v>179.71</v>
      </c>
      <c r="G11" s="2">
        <f>SUM(C11+E11)</f>
        <v>6174</v>
      </c>
    </row>
    <row r="12" spans="1:7" ht="24.75" customHeight="1">
      <c r="A12" s="1" t="s">
        <v>6</v>
      </c>
      <c r="B12" s="2">
        <v>6000</v>
      </c>
      <c r="C12" s="2">
        <v>196080</v>
      </c>
      <c r="D12" s="2">
        <v>223.8</v>
      </c>
      <c r="E12" s="2">
        <v>7810</v>
      </c>
      <c r="F12" s="2">
        <f>SUM(B12+D12)</f>
        <v>6223.8</v>
      </c>
      <c r="G12" s="2">
        <f>SUM(C12+E12)</f>
        <v>203890</v>
      </c>
    </row>
    <row r="13" spans="1:7" ht="24.75" customHeight="1">
      <c r="A13" s="1" t="s">
        <v>7</v>
      </c>
      <c r="B13" s="2">
        <v>0</v>
      </c>
      <c r="C13" s="2">
        <v>0</v>
      </c>
      <c r="D13" s="2">
        <v>424</v>
      </c>
      <c r="E13" s="2">
        <v>15105</v>
      </c>
      <c r="F13" s="2">
        <f t="shared" si="0"/>
        <v>424</v>
      </c>
      <c r="G13" s="2">
        <f t="shared" si="0"/>
        <v>15105</v>
      </c>
    </row>
    <row r="14" spans="1:7" ht="24.75" customHeight="1">
      <c r="A14" s="1" t="s">
        <v>8</v>
      </c>
      <c r="B14" s="2">
        <v>4000</v>
      </c>
      <c r="C14" s="2">
        <v>128720</v>
      </c>
      <c r="D14" s="2">
        <v>241</v>
      </c>
      <c r="E14" s="2">
        <v>8371</v>
      </c>
      <c r="F14" s="2">
        <f t="shared" si="0"/>
        <v>4241</v>
      </c>
      <c r="G14" s="2">
        <f t="shared" si="0"/>
        <v>137091</v>
      </c>
    </row>
    <row r="15" spans="1:7" ht="24.75" customHeight="1">
      <c r="A15" s="1" t="s">
        <v>9</v>
      </c>
      <c r="B15" s="2">
        <v>5000</v>
      </c>
      <c r="C15" s="2">
        <v>158900</v>
      </c>
      <c r="D15" s="2">
        <v>365</v>
      </c>
      <c r="E15" s="2">
        <v>12634</v>
      </c>
      <c r="F15" s="2">
        <f t="shared" si="0"/>
        <v>5365</v>
      </c>
      <c r="G15" s="2">
        <f t="shared" si="0"/>
        <v>171534</v>
      </c>
    </row>
    <row r="16" spans="1:7" ht="24.75" customHeight="1">
      <c r="A16" s="1" t="s">
        <v>10</v>
      </c>
      <c r="B16" s="2">
        <v>3000</v>
      </c>
      <c r="C16" s="2">
        <v>98040</v>
      </c>
      <c r="D16" s="2">
        <v>222</v>
      </c>
      <c r="E16" s="2">
        <v>7784</v>
      </c>
      <c r="F16" s="2">
        <f t="shared" si="0"/>
        <v>3222</v>
      </c>
      <c r="G16" s="2">
        <f t="shared" si="0"/>
        <v>105824</v>
      </c>
    </row>
    <row r="17" spans="1:7" ht="27" customHeight="1">
      <c r="A17" s="5" t="s">
        <v>23</v>
      </c>
      <c r="B17" s="2">
        <f aca="true" t="shared" si="1" ref="B17:G17">SUM(B5:B16)</f>
        <v>53500</v>
      </c>
      <c r="C17" s="2">
        <f t="shared" si="1"/>
        <v>1656960</v>
      </c>
      <c r="D17" s="12">
        <f t="shared" si="1"/>
        <v>3130.9400000000005</v>
      </c>
      <c r="E17" s="2">
        <f t="shared" si="1"/>
        <v>108870</v>
      </c>
      <c r="F17" s="2">
        <f t="shared" si="1"/>
        <v>56630.94</v>
      </c>
      <c r="G17" s="2">
        <f t="shared" si="1"/>
        <v>1765830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zoomScalePageLayoutView="0" workbookViewId="0" topLeftCell="A1">
      <selection activeCell="J32" sqref="J32"/>
    </sheetView>
  </sheetViews>
  <sheetFormatPr defaultColWidth="9.00390625" defaultRowHeight="16.5"/>
  <cols>
    <col min="1" max="1" width="7.625" style="0" customWidth="1"/>
    <col min="2" max="2" width="10.00390625" style="0" customWidth="1"/>
    <col min="3" max="3" width="10.625" style="0" customWidth="1"/>
    <col min="4" max="4" width="9.125" style="0" customWidth="1"/>
    <col min="5" max="6" width="9.625" style="0" customWidth="1"/>
    <col min="7" max="7" width="10.00390625" style="0" customWidth="1"/>
    <col min="8" max="8" width="9.875" style="0" customWidth="1"/>
    <col min="9" max="9" width="9.625" style="0" customWidth="1"/>
    <col min="10" max="10" width="9.875" style="0" customWidth="1"/>
    <col min="11" max="11" width="10.625" style="0" customWidth="1"/>
    <col min="12" max="12" width="10.50390625" style="0" customWidth="1"/>
    <col min="13" max="13" width="10.125" style="0" customWidth="1"/>
    <col min="14" max="14" width="9.625" style="0" customWidth="1"/>
    <col min="15" max="15" width="10.875" style="0" customWidth="1"/>
    <col min="16" max="16" width="10.125" style="0" customWidth="1"/>
    <col min="17" max="17" width="11.375" style="0" customWidth="1"/>
  </cols>
  <sheetData>
    <row r="1" spans="1:17" ht="24.75">
      <c r="A1" s="54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Q2" s="14" t="s">
        <v>113</v>
      </c>
    </row>
    <row r="3" spans="1:17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60"/>
      <c r="J3" s="67" t="s">
        <v>17</v>
      </c>
      <c r="K3" s="67"/>
      <c r="L3" s="69" t="s">
        <v>91</v>
      </c>
      <c r="M3" s="81"/>
      <c r="N3" s="69" t="s">
        <v>92</v>
      </c>
      <c r="O3" s="81"/>
      <c r="P3" s="71" t="s">
        <v>21</v>
      </c>
      <c r="Q3" s="72"/>
    </row>
    <row r="4" spans="1:17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3" t="s">
        <v>18</v>
      </c>
      <c r="M4" s="3" t="s">
        <v>19</v>
      </c>
      <c r="N4" s="3" t="s">
        <v>18</v>
      </c>
      <c r="O4" s="3" t="s">
        <v>19</v>
      </c>
      <c r="P4" s="5" t="s">
        <v>15</v>
      </c>
      <c r="Q4" s="5" t="s">
        <v>11</v>
      </c>
    </row>
    <row r="5" spans="1:17" ht="24.75" customHeight="1">
      <c r="A5" s="1" t="s">
        <v>12</v>
      </c>
      <c r="B5" s="2">
        <v>601200</v>
      </c>
      <c r="C5" s="2">
        <v>1783322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39360</v>
      </c>
      <c r="O5" s="2">
        <v>133001</v>
      </c>
      <c r="P5" s="2">
        <f>SUM(B5+D5+F5+H5+J5+L5+N5)</f>
        <v>640560</v>
      </c>
      <c r="Q5" s="2">
        <f>SUM(C5+E5+G5+I5+K5+M5+O5)</f>
        <v>1916323</v>
      </c>
    </row>
    <row r="6" spans="1:17" ht="24.75" customHeight="1">
      <c r="A6" s="1" t="s">
        <v>0</v>
      </c>
      <c r="B6" s="2">
        <v>452800</v>
      </c>
      <c r="C6" s="2">
        <v>1390248</v>
      </c>
      <c r="D6" s="2">
        <v>7520</v>
      </c>
      <c r="E6" s="2">
        <v>15508</v>
      </c>
      <c r="F6" s="2">
        <v>3031</v>
      </c>
      <c r="G6" s="2">
        <v>10648</v>
      </c>
      <c r="H6" s="2">
        <v>2120</v>
      </c>
      <c r="I6" s="2">
        <v>7031</v>
      </c>
      <c r="J6" s="2">
        <v>3760</v>
      </c>
      <c r="K6" s="2">
        <v>13136</v>
      </c>
      <c r="L6" s="2">
        <v>18160</v>
      </c>
      <c r="M6" s="2">
        <v>70710</v>
      </c>
      <c r="N6" s="2">
        <v>36400</v>
      </c>
      <c r="O6" s="2">
        <v>124406</v>
      </c>
      <c r="P6" s="2">
        <f aca="true" t="shared" si="0" ref="P6:Q17">SUM(B6+D6+F6+H6+J6+L6+N6)</f>
        <v>523791</v>
      </c>
      <c r="Q6" s="2">
        <f>SUM(C6+E6+G6+I6+K6+M6+O6)</f>
        <v>1631687</v>
      </c>
    </row>
    <row r="7" spans="1:17" ht="24.75" customHeight="1">
      <c r="A7" s="1" t="s">
        <v>1</v>
      </c>
      <c r="B7" s="2">
        <v>300400</v>
      </c>
      <c r="C7" s="2">
        <v>1096491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40720</v>
      </c>
      <c r="O7" s="2">
        <v>130322</v>
      </c>
      <c r="P7" s="2">
        <f t="shared" si="0"/>
        <v>341120</v>
      </c>
      <c r="Q7" s="2">
        <f t="shared" si="0"/>
        <v>1226813</v>
      </c>
    </row>
    <row r="8" spans="1:17" ht="24.75" customHeight="1">
      <c r="A8" s="1" t="s">
        <v>2</v>
      </c>
      <c r="B8" s="2">
        <v>600400</v>
      </c>
      <c r="C8" s="2">
        <v>1744217</v>
      </c>
      <c r="D8" s="2">
        <v>7840</v>
      </c>
      <c r="E8" s="2">
        <v>16168</v>
      </c>
      <c r="F8" s="2">
        <v>2931</v>
      </c>
      <c r="G8" s="2">
        <v>10251</v>
      </c>
      <c r="H8" s="2">
        <v>1880</v>
      </c>
      <c r="I8" s="2">
        <v>6079</v>
      </c>
      <c r="J8" s="2">
        <v>3160</v>
      </c>
      <c r="K8" s="2">
        <v>10825</v>
      </c>
      <c r="L8" s="2">
        <v>16160</v>
      </c>
      <c r="M8" s="2">
        <v>62770</v>
      </c>
      <c r="N8" s="9">
        <v>41120</v>
      </c>
      <c r="O8" s="9">
        <v>133978</v>
      </c>
      <c r="P8" s="2">
        <f t="shared" si="0"/>
        <v>673491</v>
      </c>
      <c r="Q8" s="2">
        <f t="shared" si="0"/>
        <v>1984288</v>
      </c>
    </row>
    <row r="9" spans="1:17" ht="24.75" customHeight="1">
      <c r="A9" s="1" t="s">
        <v>3</v>
      </c>
      <c r="B9" s="2">
        <v>644400</v>
      </c>
      <c r="C9" s="2">
        <v>1802024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55600</v>
      </c>
      <c r="O9" s="2">
        <v>168407</v>
      </c>
      <c r="P9" s="2">
        <f t="shared" si="0"/>
        <v>700000</v>
      </c>
      <c r="Q9" s="2">
        <f t="shared" si="0"/>
        <v>1970431</v>
      </c>
    </row>
    <row r="10" spans="1:17" ht="24.75" customHeight="1">
      <c r="A10" s="1" t="s">
        <v>4</v>
      </c>
      <c r="B10" s="2">
        <v>920400</v>
      </c>
      <c r="C10" s="2">
        <v>2339092</v>
      </c>
      <c r="D10" s="2">
        <v>10400</v>
      </c>
      <c r="E10" s="2">
        <v>21381</v>
      </c>
      <c r="F10" s="2">
        <v>3474</v>
      </c>
      <c r="G10" s="2">
        <v>12407</v>
      </c>
      <c r="H10" s="2">
        <v>2640</v>
      </c>
      <c r="I10" s="2">
        <v>9096</v>
      </c>
      <c r="J10" s="2">
        <v>3760</v>
      </c>
      <c r="K10" s="2">
        <v>13136</v>
      </c>
      <c r="L10" s="2">
        <v>17040</v>
      </c>
      <c r="M10" s="2">
        <v>66264</v>
      </c>
      <c r="N10" s="2">
        <v>44080</v>
      </c>
      <c r="O10" s="2">
        <v>144087</v>
      </c>
      <c r="P10" s="2">
        <f t="shared" si="0"/>
        <v>1001794</v>
      </c>
      <c r="Q10" s="2">
        <f t="shared" si="0"/>
        <v>2605463</v>
      </c>
    </row>
    <row r="11" spans="1:17" ht="24.75" customHeight="1">
      <c r="A11" s="1" t="s">
        <v>5</v>
      </c>
      <c r="B11" s="2">
        <v>880800</v>
      </c>
      <c r="C11" s="2">
        <v>2629213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55920</v>
      </c>
      <c r="O11" s="2">
        <v>193544</v>
      </c>
      <c r="P11" s="2">
        <f t="shared" si="0"/>
        <v>936720</v>
      </c>
      <c r="Q11" s="2">
        <f t="shared" si="0"/>
        <v>2822757</v>
      </c>
    </row>
    <row r="12" spans="1:17" ht="24.75" customHeight="1">
      <c r="A12" s="1" t="s">
        <v>6</v>
      </c>
      <c r="B12" s="2">
        <v>712800</v>
      </c>
      <c r="C12" s="2">
        <v>2202577</v>
      </c>
      <c r="D12" s="2">
        <v>12400</v>
      </c>
      <c r="E12" s="2">
        <v>25415</v>
      </c>
      <c r="F12" s="2">
        <v>2424</v>
      </c>
      <c r="G12" s="2">
        <v>10547</v>
      </c>
      <c r="H12" s="2">
        <v>3560</v>
      </c>
      <c r="I12" s="2">
        <v>16618</v>
      </c>
      <c r="J12" s="2">
        <v>3520</v>
      </c>
      <c r="K12" s="2">
        <v>15912</v>
      </c>
      <c r="L12" s="2">
        <v>21360</v>
      </c>
      <c r="M12" s="2">
        <v>112275</v>
      </c>
      <c r="N12" s="2">
        <v>58320</v>
      </c>
      <c r="O12" s="2">
        <v>221082</v>
      </c>
      <c r="P12" s="2">
        <f t="shared" si="0"/>
        <v>814384</v>
      </c>
      <c r="Q12" s="2">
        <f t="shared" si="0"/>
        <v>2604426</v>
      </c>
    </row>
    <row r="13" spans="1:17" ht="24.75" customHeight="1">
      <c r="A13" s="1" t="s">
        <v>7</v>
      </c>
      <c r="B13" s="2">
        <v>702400</v>
      </c>
      <c r="C13" s="2">
        <v>2090870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52800</v>
      </c>
      <c r="O13" s="2">
        <v>201961</v>
      </c>
      <c r="P13" s="2">
        <f t="shared" si="0"/>
        <v>755200</v>
      </c>
      <c r="Q13" s="2">
        <f t="shared" si="0"/>
        <v>2292831</v>
      </c>
    </row>
    <row r="14" spans="1:17" ht="24.75" customHeight="1">
      <c r="A14" s="1" t="s">
        <v>8</v>
      </c>
      <c r="B14" s="2">
        <v>658400</v>
      </c>
      <c r="C14" s="2">
        <v>2134791</v>
      </c>
      <c r="D14" s="2">
        <v>10720</v>
      </c>
      <c r="E14" s="2">
        <v>22039</v>
      </c>
      <c r="F14" s="2">
        <v>1664</v>
      </c>
      <c r="G14" s="2">
        <v>6739</v>
      </c>
      <c r="H14" s="2">
        <v>2880</v>
      </c>
      <c r="I14" s="2">
        <v>13585</v>
      </c>
      <c r="J14" s="2">
        <v>3160</v>
      </c>
      <c r="K14" s="2">
        <v>14707</v>
      </c>
      <c r="L14" s="2">
        <v>23640</v>
      </c>
      <c r="M14" s="2">
        <v>130464</v>
      </c>
      <c r="N14" s="2">
        <v>49360</v>
      </c>
      <c r="O14" s="2">
        <v>194166</v>
      </c>
      <c r="P14" s="2">
        <f t="shared" si="0"/>
        <v>749824</v>
      </c>
      <c r="Q14" s="2">
        <f t="shared" si="0"/>
        <v>2516491</v>
      </c>
    </row>
    <row r="15" spans="1:17" ht="24.75" customHeight="1">
      <c r="A15" s="1" t="s">
        <v>9</v>
      </c>
      <c r="B15" s="2">
        <v>830400</v>
      </c>
      <c r="C15" s="2">
        <v>2389515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48240</v>
      </c>
      <c r="O15" s="2">
        <v>170276</v>
      </c>
      <c r="P15" s="2">
        <f>SUM(B15+D15+F15+H15+J15+L15+N15)</f>
        <v>878640</v>
      </c>
      <c r="Q15" s="2">
        <f>SUM(C15+E15+G15+I15+K15+M15+O15)</f>
        <v>2559791</v>
      </c>
    </row>
    <row r="16" spans="1:17" ht="24.75" customHeight="1">
      <c r="A16" s="1" t="s">
        <v>10</v>
      </c>
      <c r="B16" s="2">
        <v>635600</v>
      </c>
      <c r="C16" s="2">
        <v>1954255</v>
      </c>
      <c r="D16" s="2">
        <v>10240</v>
      </c>
      <c r="E16" s="2">
        <v>21020</v>
      </c>
      <c r="F16" s="2">
        <v>3047</v>
      </c>
      <c r="G16" s="2">
        <v>12129</v>
      </c>
      <c r="H16" s="2">
        <v>4240</v>
      </c>
      <c r="I16" s="2">
        <v>17628</v>
      </c>
      <c r="J16" s="2">
        <v>4200</v>
      </c>
      <c r="K16" s="2">
        <v>16921</v>
      </c>
      <c r="L16" s="2">
        <v>14800</v>
      </c>
      <c r="M16" s="2">
        <v>66046</v>
      </c>
      <c r="N16" s="2">
        <v>40640</v>
      </c>
      <c r="O16" s="2">
        <v>149190</v>
      </c>
      <c r="P16" s="2">
        <f t="shared" si="0"/>
        <v>712767</v>
      </c>
      <c r="Q16" s="2">
        <f t="shared" si="0"/>
        <v>2237189</v>
      </c>
    </row>
    <row r="17" spans="1:17" ht="27" customHeight="1">
      <c r="A17" s="5" t="s">
        <v>23</v>
      </c>
      <c r="B17" s="2">
        <f>SUM(B5:B16)</f>
        <v>7940000</v>
      </c>
      <c r="C17" s="2">
        <f aca="true" t="shared" si="1" ref="C17:O17">SUM(C5:C16)</f>
        <v>23556615</v>
      </c>
      <c r="D17" s="2">
        <f t="shared" si="1"/>
        <v>59120</v>
      </c>
      <c r="E17" s="2">
        <f t="shared" si="1"/>
        <v>121531</v>
      </c>
      <c r="F17" s="2">
        <f t="shared" si="1"/>
        <v>16571</v>
      </c>
      <c r="G17" s="2">
        <f>SUM(G5:G16)</f>
        <v>62721</v>
      </c>
      <c r="H17" s="2">
        <f>SUM(H5:H16)</f>
        <v>17320</v>
      </c>
      <c r="I17" s="2">
        <f>SUM(I5:I16)</f>
        <v>70037</v>
      </c>
      <c r="J17" s="2">
        <f t="shared" si="1"/>
        <v>21560</v>
      </c>
      <c r="K17" s="2">
        <f t="shared" si="1"/>
        <v>84637</v>
      </c>
      <c r="L17" s="2">
        <f t="shared" si="1"/>
        <v>111160</v>
      </c>
      <c r="M17" s="2">
        <f t="shared" si="1"/>
        <v>508529</v>
      </c>
      <c r="N17" s="2">
        <f t="shared" si="1"/>
        <v>562560</v>
      </c>
      <c r="O17" s="2">
        <f t="shared" si="1"/>
        <v>1964420</v>
      </c>
      <c r="P17" s="2">
        <f>SUM(P5:P16)</f>
        <v>8728291</v>
      </c>
      <c r="Q17" s="2">
        <f t="shared" si="0"/>
        <v>26368490</v>
      </c>
    </row>
    <row r="19" spans="13:17" ht="16.5">
      <c r="M19" t="s">
        <v>13</v>
      </c>
      <c r="P19" t="s">
        <v>52</v>
      </c>
      <c r="Q19" t="s">
        <v>16</v>
      </c>
    </row>
    <row r="20" spans="16:17" ht="16.5">
      <c r="P20" t="s">
        <v>53</v>
      </c>
      <c r="Q20" t="s">
        <v>54</v>
      </c>
    </row>
    <row r="21" ht="16.5">
      <c r="P21" t="s">
        <v>97</v>
      </c>
    </row>
  </sheetData>
  <sheetProtection/>
  <mergeCells count="8">
    <mergeCell ref="A1:Q1"/>
    <mergeCell ref="A3:A4"/>
    <mergeCell ref="B3:C3"/>
    <mergeCell ref="D3:I3"/>
    <mergeCell ref="J3:K3"/>
    <mergeCell ref="L3:M3"/>
    <mergeCell ref="N3:O3"/>
    <mergeCell ref="P3:Q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7" width="12.125" style="0" customWidth="1"/>
    <col min="8" max="8" width="9.125" style="0" customWidth="1"/>
    <col min="9" max="9" width="11.125" style="0" customWidth="1"/>
    <col min="10" max="10" width="9.50390625" style="0" customWidth="1"/>
    <col min="11" max="11" width="11.125" style="0" customWidth="1"/>
    <col min="12" max="12" width="10.00390625" style="0" customWidth="1"/>
    <col min="13" max="13" width="10.125" style="0" customWidth="1"/>
    <col min="14" max="14" width="13.125" style="0" customWidth="1"/>
    <col min="15" max="15" width="12.125" style="0" customWidth="1"/>
  </cols>
  <sheetData>
    <row r="1" spans="1:15" ht="24.75">
      <c r="A1" s="54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O2" s="14" t="s">
        <v>114</v>
      </c>
    </row>
    <row r="3" spans="1:15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76" t="s">
        <v>104</v>
      </c>
      <c r="K3" s="82"/>
      <c r="L3" s="82"/>
      <c r="M3" s="79"/>
      <c r="N3" s="71" t="s">
        <v>21</v>
      </c>
      <c r="O3" s="72"/>
    </row>
    <row r="4" spans="1:15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3" t="s">
        <v>25</v>
      </c>
      <c r="M4" s="3" t="s">
        <v>26</v>
      </c>
      <c r="N4" s="5" t="s">
        <v>27</v>
      </c>
      <c r="O4" s="5" t="s">
        <v>28</v>
      </c>
    </row>
    <row r="5" spans="1:15" ht="24.75" customHeight="1">
      <c r="A5" s="1" t="s">
        <v>12</v>
      </c>
      <c r="B5" s="2">
        <v>20996</v>
      </c>
      <c r="C5" s="2">
        <v>267394</v>
      </c>
      <c r="D5" s="2">
        <v>533</v>
      </c>
      <c r="E5" s="2">
        <v>6823</v>
      </c>
      <c r="F5" s="2"/>
      <c r="G5" s="2"/>
      <c r="H5" s="2"/>
      <c r="I5" s="2"/>
      <c r="J5" s="2">
        <v>224</v>
      </c>
      <c r="K5" s="2">
        <v>3076</v>
      </c>
      <c r="L5" s="2"/>
      <c r="M5" s="2"/>
      <c r="N5" s="2">
        <f>SUM(B5+D5+F5+H5+J5+L5)</f>
        <v>21753</v>
      </c>
      <c r="O5" s="2">
        <f>SUM(C5+E5+G5+I5+K5+M5)</f>
        <v>277293</v>
      </c>
    </row>
    <row r="6" spans="1:15" ht="24.75" customHeight="1">
      <c r="A6" s="1" t="s">
        <v>0</v>
      </c>
      <c r="B6" s="2">
        <v>21537</v>
      </c>
      <c r="C6" s="2">
        <v>274238</v>
      </c>
      <c r="D6" s="2">
        <v>540</v>
      </c>
      <c r="E6" s="2">
        <v>6912</v>
      </c>
      <c r="F6" s="2">
        <v>22</v>
      </c>
      <c r="G6" s="2">
        <v>245</v>
      </c>
      <c r="H6" s="2">
        <v>18</v>
      </c>
      <c r="I6" s="2">
        <v>210</v>
      </c>
      <c r="J6" s="2">
        <v>170</v>
      </c>
      <c r="K6" s="2">
        <v>2393</v>
      </c>
      <c r="L6" s="2"/>
      <c r="M6" s="2"/>
      <c r="N6" s="2">
        <f aca="true" t="shared" si="0" ref="N6:N16">SUM(B6+D6+F6+H6+J6+L6)</f>
        <v>22287</v>
      </c>
      <c r="O6" s="2">
        <f aca="true" t="shared" si="1" ref="O6:O16">SUM(C6+E6+G6+I6+K6+M6)</f>
        <v>283998</v>
      </c>
    </row>
    <row r="7" spans="1:15" ht="24.75" customHeight="1">
      <c r="A7" s="1" t="s">
        <v>1</v>
      </c>
      <c r="B7" s="8">
        <v>23030</v>
      </c>
      <c r="C7" s="8">
        <v>293124</v>
      </c>
      <c r="D7" s="2">
        <v>678</v>
      </c>
      <c r="E7" s="2">
        <v>8658</v>
      </c>
      <c r="F7" s="2"/>
      <c r="G7" s="2"/>
      <c r="H7" s="2"/>
      <c r="I7" s="2"/>
      <c r="J7" s="2">
        <v>419</v>
      </c>
      <c r="K7" s="2">
        <v>5542</v>
      </c>
      <c r="L7" s="2">
        <v>49</v>
      </c>
      <c r="M7" s="2">
        <v>1051</v>
      </c>
      <c r="N7" s="2">
        <f t="shared" si="0"/>
        <v>24176</v>
      </c>
      <c r="O7" s="2">
        <f t="shared" si="1"/>
        <v>308375</v>
      </c>
    </row>
    <row r="8" spans="1:15" ht="24.75" customHeight="1">
      <c r="A8" s="1" t="s">
        <v>2</v>
      </c>
      <c r="B8" s="2">
        <v>15459</v>
      </c>
      <c r="C8" s="2">
        <v>197351</v>
      </c>
      <c r="D8" s="2">
        <v>442</v>
      </c>
      <c r="E8" s="2">
        <v>5672</v>
      </c>
      <c r="F8" s="2">
        <v>23</v>
      </c>
      <c r="G8" s="2">
        <v>255</v>
      </c>
      <c r="H8" s="2">
        <v>17</v>
      </c>
      <c r="I8" s="2">
        <v>202</v>
      </c>
      <c r="J8" s="2">
        <v>271</v>
      </c>
      <c r="K8" s="2">
        <v>3670</v>
      </c>
      <c r="L8" s="2">
        <v>84</v>
      </c>
      <c r="M8" s="2">
        <v>1217</v>
      </c>
      <c r="N8" s="2">
        <f t="shared" si="0"/>
        <v>16296</v>
      </c>
      <c r="O8" s="2">
        <f t="shared" si="1"/>
        <v>208367</v>
      </c>
    </row>
    <row r="9" spans="1:15" ht="24.75" customHeight="1">
      <c r="A9" s="1" t="s">
        <v>3</v>
      </c>
      <c r="B9" s="2">
        <v>12985</v>
      </c>
      <c r="C9" s="2">
        <v>166055</v>
      </c>
      <c r="D9" s="2">
        <v>474</v>
      </c>
      <c r="E9" s="2">
        <v>6077</v>
      </c>
      <c r="F9" s="2"/>
      <c r="G9" s="2"/>
      <c r="H9" s="2"/>
      <c r="I9" s="2"/>
      <c r="J9" s="2">
        <v>193</v>
      </c>
      <c r="K9" s="2">
        <v>2683</v>
      </c>
      <c r="L9" s="2">
        <v>177</v>
      </c>
      <c r="M9" s="2">
        <v>3480</v>
      </c>
      <c r="N9" s="2">
        <f t="shared" si="0"/>
        <v>13829</v>
      </c>
      <c r="O9" s="2">
        <f t="shared" si="1"/>
        <v>178295</v>
      </c>
    </row>
    <row r="10" spans="1:15" ht="24.75" customHeight="1">
      <c r="A10" s="1" t="s">
        <v>4</v>
      </c>
      <c r="B10" s="2">
        <v>15001</v>
      </c>
      <c r="C10" s="2">
        <v>191557</v>
      </c>
      <c r="D10" s="2">
        <v>502</v>
      </c>
      <c r="E10" s="2">
        <v>6431</v>
      </c>
      <c r="F10" s="2">
        <v>21</v>
      </c>
      <c r="G10" s="2">
        <v>235</v>
      </c>
      <c r="H10" s="2">
        <v>19</v>
      </c>
      <c r="I10" s="2">
        <v>218</v>
      </c>
      <c r="J10" s="2">
        <v>161</v>
      </c>
      <c r="K10" s="2">
        <v>2278</v>
      </c>
      <c r="L10" s="2">
        <v>147</v>
      </c>
      <c r="M10" s="2">
        <v>1891</v>
      </c>
      <c r="N10" s="2">
        <f t="shared" si="0"/>
        <v>15851</v>
      </c>
      <c r="O10" s="2">
        <f t="shared" si="1"/>
        <v>202610</v>
      </c>
    </row>
    <row r="11" spans="1:15" ht="24.75" customHeight="1">
      <c r="A11" s="1" t="s">
        <v>5</v>
      </c>
      <c r="B11" s="2">
        <v>12894</v>
      </c>
      <c r="C11" s="2">
        <v>164904</v>
      </c>
      <c r="D11" s="2">
        <v>463</v>
      </c>
      <c r="E11" s="2">
        <v>5938</v>
      </c>
      <c r="F11" s="2"/>
      <c r="G11" s="2"/>
      <c r="H11" s="2"/>
      <c r="I11" s="2"/>
      <c r="J11" s="2">
        <v>131</v>
      </c>
      <c r="K11" s="2">
        <v>1899</v>
      </c>
      <c r="L11" s="2">
        <v>284</v>
      </c>
      <c r="M11" s="2">
        <v>3674</v>
      </c>
      <c r="N11" s="2">
        <f t="shared" si="0"/>
        <v>13772</v>
      </c>
      <c r="O11" s="2">
        <f t="shared" si="1"/>
        <v>176415</v>
      </c>
    </row>
    <row r="12" spans="1:15" ht="24.75" customHeight="1">
      <c r="A12" s="1" t="s">
        <v>6</v>
      </c>
      <c r="B12" s="2">
        <v>13013</v>
      </c>
      <c r="C12" s="2">
        <v>166409</v>
      </c>
      <c r="D12" s="2">
        <v>555</v>
      </c>
      <c r="E12" s="2">
        <v>7102</v>
      </c>
      <c r="F12" s="2">
        <v>162</v>
      </c>
      <c r="G12" s="2">
        <v>1890</v>
      </c>
      <c r="H12" s="2">
        <v>16</v>
      </c>
      <c r="I12" s="2">
        <v>195</v>
      </c>
      <c r="J12" s="2">
        <v>160</v>
      </c>
      <c r="K12" s="2">
        <v>2266</v>
      </c>
      <c r="L12" s="2">
        <v>287</v>
      </c>
      <c r="M12" s="2">
        <v>3712</v>
      </c>
      <c r="N12" s="2">
        <f t="shared" si="0"/>
        <v>14193</v>
      </c>
      <c r="O12" s="2">
        <f t="shared" si="1"/>
        <v>181574</v>
      </c>
    </row>
    <row r="13" spans="1:15" ht="24.75" customHeight="1">
      <c r="A13" s="1" t="s">
        <v>7</v>
      </c>
      <c r="B13" s="2">
        <v>10749</v>
      </c>
      <c r="C13" s="2">
        <v>137769</v>
      </c>
      <c r="D13" s="2">
        <v>484</v>
      </c>
      <c r="E13" s="2">
        <v>6204</v>
      </c>
      <c r="F13" s="2"/>
      <c r="G13" s="2"/>
      <c r="H13" s="2"/>
      <c r="I13" s="2"/>
      <c r="J13" s="2">
        <v>156</v>
      </c>
      <c r="K13" s="2">
        <v>2215</v>
      </c>
      <c r="L13" s="2">
        <v>262</v>
      </c>
      <c r="M13" s="2">
        <v>3395</v>
      </c>
      <c r="N13" s="2">
        <f t="shared" si="0"/>
        <v>11651</v>
      </c>
      <c r="O13" s="2">
        <f t="shared" si="1"/>
        <v>149583</v>
      </c>
    </row>
    <row r="14" spans="1:15" ht="24.75" customHeight="1">
      <c r="A14" s="1" t="s">
        <v>8</v>
      </c>
      <c r="B14" s="2">
        <v>13060</v>
      </c>
      <c r="C14" s="2">
        <v>167003</v>
      </c>
      <c r="D14" s="2">
        <v>405</v>
      </c>
      <c r="E14" s="2">
        <v>5205</v>
      </c>
      <c r="F14" s="2">
        <v>28</v>
      </c>
      <c r="G14" s="2">
        <v>305</v>
      </c>
      <c r="H14" s="2">
        <v>14</v>
      </c>
      <c r="I14" s="2">
        <v>179</v>
      </c>
      <c r="J14" s="2">
        <v>230</v>
      </c>
      <c r="K14" s="2">
        <v>3151</v>
      </c>
      <c r="L14" s="2">
        <v>264</v>
      </c>
      <c r="M14" s="2">
        <v>3421</v>
      </c>
      <c r="N14" s="2">
        <f t="shared" si="0"/>
        <v>14001</v>
      </c>
      <c r="O14" s="2">
        <f t="shared" si="1"/>
        <v>179264</v>
      </c>
    </row>
    <row r="15" spans="1:15" ht="24.75" customHeight="1">
      <c r="A15" s="1" t="s">
        <v>9</v>
      </c>
      <c r="B15" s="2">
        <v>14916</v>
      </c>
      <c r="C15" s="2">
        <v>190482</v>
      </c>
      <c r="D15" s="2">
        <v>383</v>
      </c>
      <c r="E15" s="2">
        <v>4926</v>
      </c>
      <c r="F15" s="2"/>
      <c r="G15" s="2"/>
      <c r="H15" s="2"/>
      <c r="I15" s="2"/>
      <c r="J15" s="2">
        <v>182</v>
      </c>
      <c r="K15" s="2">
        <v>2543</v>
      </c>
      <c r="L15" s="2">
        <v>401</v>
      </c>
      <c r="M15" s="2">
        <v>5153</v>
      </c>
      <c r="N15" s="2">
        <f t="shared" si="0"/>
        <v>15882</v>
      </c>
      <c r="O15" s="2">
        <f t="shared" si="1"/>
        <v>203104</v>
      </c>
    </row>
    <row r="16" spans="1:15" ht="24.75" customHeight="1">
      <c r="A16" s="1" t="s">
        <v>10</v>
      </c>
      <c r="B16" s="2">
        <v>16749</v>
      </c>
      <c r="C16" s="2">
        <v>213669</v>
      </c>
      <c r="D16" s="2">
        <v>356</v>
      </c>
      <c r="E16" s="2">
        <v>4584</v>
      </c>
      <c r="F16" s="2">
        <v>56</v>
      </c>
      <c r="G16" s="2">
        <v>582</v>
      </c>
      <c r="H16" s="2">
        <v>66</v>
      </c>
      <c r="I16" s="2">
        <v>694</v>
      </c>
      <c r="J16" s="2">
        <v>226</v>
      </c>
      <c r="K16" s="2">
        <v>6101</v>
      </c>
      <c r="L16" s="2">
        <v>598</v>
      </c>
      <c r="M16" s="2">
        <v>7646</v>
      </c>
      <c r="N16" s="2">
        <f t="shared" si="0"/>
        <v>18051</v>
      </c>
      <c r="O16" s="2">
        <f t="shared" si="1"/>
        <v>233276</v>
      </c>
    </row>
    <row r="17" spans="1:15" ht="27" customHeight="1">
      <c r="A17" s="5" t="s">
        <v>23</v>
      </c>
      <c r="B17" s="2">
        <f aca="true" t="shared" si="2" ref="B17:O17">SUM(B5:B16)</f>
        <v>190389</v>
      </c>
      <c r="C17" s="2">
        <f t="shared" si="2"/>
        <v>2429955</v>
      </c>
      <c r="D17" s="2">
        <f t="shared" si="2"/>
        <v>5815</v>
      </c>
      <c r="E17" s="2">
        <f t="shared" si="2"/>
        <v>74532</v>
      </c>
      <c r="F17" s="2">
        <f>SUM(F5:F16)</f>
        <v>312</v>
      </c>
      <c r="G17" s="2">
        <f>SUM(G5:G16)</f>
        <v>3512</v>
      </c>
      <c r="H17" s="2">
        <f>SUM(H5:H16)</f>
        <v>150</v>
      </c>
      <c r="I17" s="2">
        <f t="shared" si="2"/>
        <v>1698</v>
      </c>
      <c r="J17" s="2">
        <f t="shared" si="2"/>
        <v>2523</v>
      </c>
      <c r="K17" s="2">
        <f t="shared" si="2"/>
        <v>37817</v>
      </c>
      <c r="L17" s="2">
        <f t="shared" si="2"/>
        <v>2553</v>
      </c>
      <c r="M17" s="2">
        <f t="shared" si="2"/>
        <v>34640</v>
      </c>
      <c r="N17" s="2">
        <f t="shared" si="2"/>
        <v>201742</v>
      </c>
      <c r="O17" s="2">
        <f t="shared" si="2"/>
        <v>2582154</v>
      </c>
    </row>
  </sheetData>
  <sheetProtection/>
  <mergeCells count="7">
    <mergeCell ref="A1:O1"/>
    <mergeCell ref="A3:A4"/>
    <mergeCell ref="B3:C3"/>
    <mergeCell ref="D3:G3"/>
    <mergeCell ref="H3:I3"/>
    <mergeCell ref="N3:O3"/>
    <mergeCell ref="J3:M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4.75">
      <c r="A1" s="54" t="s">
        <v>105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14" t="s">
        <v>115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108899</v>
      </c>
      <c r="C6" s="2">
        <v>66372</v>
      </c>
      <c r="D6" s="2">
        <v>9114</v>
      </c>
      <c r="E6" s="2">
        <v>184385</v>
      </c>
      <c r="F6" s="2">
        <v>204</v>
      </c>
      <c r="G6" s="2">
        <v>7861</v>
      </c>
      <c r="H6" s="2">
        <v>38000</v>
      </c>
      <c r="I6" s="2">
        <f>SUM(E6+F6+G6+H6)</f>
        <v>230450</v>
      </c>
    </row>
    <row r="7" spans="1:9" ht="24.75" customHeight="1">
      <c r="A7" s="1" t="s">
        <v>0</v>
      </c>
      <c r="B7" s="8">
        <f aca="true" t="shared" si="0" ref="B7:B17">E7-C7-D7</f>
        <v>82098</v>
      </c>
      <c r="C7" s="2">
        <v>62306</v>
      </c>
      <c r="D7" s="2">
        <v>5263</v>
      </c>
      <c r="E7" s="2">
        <v>149667</v>
      </c>
      <c r="F7" s="2">
        <v>207</v>
      </c>
      <c r="G7" s="2">
        <v>5120</v>
      </c>
      <c r="H7" s="2">
        <v>38000</v>
      </c>
      <c r="I7" s="2">
        <f aca="true" t="shared" si="1" ref="I7:I18">SUM(E7+F7+G7+H7)</f>
        <v>192994</v>
      </c>
    </row>
    <row r="8" spans="1:9" ht="24.75" customHeight="1">
      <c r="A8" s="1" t="s">
        <v>1</v>
      </c>
      <c r="B8" s="8">
        <f t="shared" si="0"/>
        <v>87464</v>
      </c>
      <c r="C8" s="2">
        <v>63019</v>
      </c>
      <c r="D8" s="2">
        <v>6678</v>
      </c>
      <c r="E8" s="2">
        <v>157161</v>
      </c>
      <c r="F8" s="2">
        <v>201</v>
      </c>
      <c r="G8" s="2">
        <v>5575</v>
      </c>
      <c r="H8" s="2">
        <v>38000</v>
      </c>
      <c r="I8" s="2">
        <f t="shared" si="1"/>
        <v>200937</v>
      </c>
    </row>
    <row r="9" spans="1:9" ht="24.75" customHeight="1">
      <c r="A9" s="1" t="s">
        <v>2</v>
      </c>
      <c r="B9" s="8">
        <f t="shared" si="0"/>
        <v>100755</v>
      </c>
      <c r="C9" s="2">
        <v>63181</v>
      </c>
      <c r="D9" s="2">
        <v>7271</v>
      </c>
      <c r="E9" s="2">
        <v>171207</v>
      </c>
      <c r="F9" s="2">
        <v>215</v>
      </c>
      <c r="G9" s="2">
        <v>7887</v>
      </c>
      <c r="H9" s="2">
        <v>38000</v>
      </c>
      <c r="I9" s="2">
        <f t="shared" si="1"/>
        <v>217309</v>
      </c>
    </row>
    <row r="10" spans="1:9" ht="24.75" customHeight="1">
      <c r="A10" s="1" t="s">
        <v>3</v>
      </c>
      <c r="B10" s="8">
        <f t="shared" si="0"/>
        <v>90890</v>
      </c>
      <c r="C10" s="2">
        <v>62413</v>
      </c>
      <c r="D10" s="2">
        <v>7071</v>
      </c>
      <c r="E10" s="2">
        <v>160374</v>
      </c>
      <c r="F10" s="2">
        <v>203</v>
      </c>
      <c r="G10" s="2">
        <v>4608</v>
      </c>
      <c r="H10" s="2">
        <v>38000</v>
      </c>
      <c r="I10" s="2">
        <f t="shared" si="1"/>
        <v>203185</v>
      </c>
    </row>
    <row r="11" spans="1:9" ht="24.75" customHeight="1">
      <c r="A11" s="1" t="s">
        <v>4</v>
      </c>
      <c r="B11" s="8">
        <f t="shared" si="0"/>
        <v>98731</v>
      </c>
      <c r="C11" s="2">
        <v>61504</v>
      </c>
      <c r="D11" s="2">
        <v>8219</v>
      </c>
      <c r="E11" s="2">
        <v>168454</v>
      </c>
      <c r="F11" s="2">
        <v>201</v>
      </c>
      <c r="G11" s="2">
        <v>8387</v>
      </c>
      <c r="H11" s="2">
        <v>38000</v>
      </c>
      <c r="I11" s="2">
        <f t="shared" si="1"/>
        <v>215042</v>
      </c>
    </row>
    <row r="12" spans="1:9" ht="24.75" customHeight="1">
      <c r="A12" s="1" t="s">
        <v>5</v>
      </c>
      <c r="B12" s="8">
        <f>E12-C12-D12</f>
        <v>93115</v>
      </c>
      <c r="C12" s="2">
        <v>61214</v>
      </c>
      <c r="D12" s="2">
        <v>7671</v>
      </c>
      <c r="E12" s="2">
        <v>162000</v>
      </c>
      <c r="F12" s="2">
        <v>201</v>
      </c>
      <c r="G12" s="2">
        <v>7152</v>
      </c>
      <c r="H12" s="2">
        <v>38000</v>
      </c>
      <c r="I12" s="2">
        <f t="shared" si="1"/>
        <v>207353</v>
      </c>
    </row>
    <row r="13" spans="1:9" ht="24.75" customHeight="1">
      <c r="A13" s="1" t="s">
        <v>6</v>
      </c>
      <c r="B13" s="8">
        <f>E13-C13-D13</f>
        <v>85717</v>
      </c>
      <c r="C13" s="2">
        <v>61185</v>
      </c>
      <c r="D13" s="2">
        <v>6676</v>
      </c>
      <c r="E13" s="2">
        <v>153578</v>
      </c>
      <c r="F13" s="2">
        <v>201</v>
      </c>
      <c r="G13" s="2">
        <v>3486</v>
      </c>
      <c r="H13" s="2">
        <v>38000</v>
      </c>
      <c r="I13" s="2">
        <f t="shared" si="1"/>
        <v>195265</v>
      </c>
    </row>
    <row r="14" spans="1:9" ht="24.75" customHeight="1">
      <c r="A14" s="1" t="s">
        <v>7</v>
      </c>
      <c r="B14" s="8">
        <f t="shared" si="0"/>
        <v>91233</v>
      </c>
      <c r="C14" s="2">
        <v>61418</v>
      </c>
      <c r="D14" s="2">
        <v>5581</v>
      </c>
      <c r="E14" s="2">
        <v>158232</v>
      </c>
      <c r="F14" s="2">
        <v>201</v>
      </c>
      <c r="G14" s="2">
        <v>3861</v>
      </c>
      <c r="H14" s="2">
        <v>38000</v>
      </c>
      <c r="I14" s="2">
        <f t="shared" si="1"/>
        <v>200294</v>
      </c>
    </row>
    <row r="15" spans="1:9" ht="24.75" customHeight="1">
      <c r="A15" s="1" t="s">
        <v>8</v>
      </c>
      <c r="B15" s="8">
        <f t="shared" si="0"/>
        <v>95220</v>
      </c>
      <c r="C15" s="2">
        <v>60958</v>
      </c>
      <c r="D15" s="2">
        <v>7403</v>
      </c>
      <c r="E15" s="2">
        <v>163581</v>
      </c>
      <c r="F15" s="2">
        <v>201</v>
      </c>
      <c r="G15" s="2">
        <v>5987</v>
      </c>
      <c r="H15" s="2">
        <v>38000</v>
      </c>
      <c r="I15" s="2">
        <f t="shared" si="1"/>
        <v>207769</v>
      </c>
    </row>
    <row r="16" spans="1:9" ht="24.75" customHeight="1">
      <c r="A16" s="1" t="s">
        <v>9</v>
      </c>
      <c r="B16" s="8">
        <f t="shared" si="0"/>
        <v>111232</v>
      </c>
      <c r="C16" s="2">
        <v>61064</v>
      </c>
      <c r="D16" s="2">
        <v>14578</v>
      </c>
      <c r="E16" s="8">
        <v>186874</v>
      </c>
      <c r="F16" s="2">
        <v>222</v>
      </c>
      <c r="G16" s="2">
        <v>8120</v>
      </c>
      <c r="H16" s="2">
        <v>38000</v>
      </c>
      <c r="I16" s="2">
        <f t="shared" si="1"/>
        <v>233216</v>
      </c>
    </row>
    <row r="17" spans="1:9" ht="24.75" customHeight="1">
      <c r="A17" s="1" t="s">
        <v>10</v>
      </c>
      <c r="B17" s="8">
        <f t="shared" si="0"/>
        <v>96639</v>
      </c>
      <c r="C17" s="2">
        <v>61032</v>
      </c>
      <c r="D17" s="2">
        <v>12008</v>
      </c>
      <c r="E17" s="8">
        <v>169679</v>
      </c>
      <c r="F17" s="2">
        <v>213</v>
      </c>
      <c r="G17" s="2">
        <v>4644</v>
      </c>
      <c r="H17" s="2">
        <v>38000</v>
      </c>
      <c r="I17" s="2">
        <f t="shared" si="1"/>
        <v>212536</v>
      </c>
    </row>
    <row r="18" spans="1:10" ht="27" customHeight="1">
      <c r="A18" s="5" t="s">
        <v>23</v>
      </c>
      <c r="B18" s="2">
        <f aca="true" t="shared" si="2" ref="B18:H18">SUM(B6:B17)</f>
        <v>1141993</v>
      </c>
      <c r="C18" s="2">
        <f t="shared" si="2"/>
        <v>745666</v>
      </c>
      <c r="D18" s="2">
        <f t="shared" si="2"/>
        <v>97533</v>
      </c>
      <c r="E18" s="2">
        <f t="shared" si="2"/>
        <v>1985192</v>
      </c>
      <c r="F18" s="2">
        <f t="shared" si="2"/>
        <v>2470</v>
      </c>
      <c r="G18" s="2">
        <f t="shared" si="2"/>
        <v>72688</v>
      </c>
      <c r="H18" s="2">
        <f t="shared" si="2"/>
        <v>456000</v>
      </c>
      <c r="I18" s="21">
        <f t="shared" si="1"/>
        <v>2516350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103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14" t="s">
        <v>114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19">
        <v>8900</v>
      </c>
      <c r="C5" s="19">
        <v>254362</v>
      </c>
      <c r="D5" s="2">
        <v>287.84</v>
      </c>
      <c r="E5" s="2">
        <v>8952</v>
      </c>
      <c r="F5" s="2">
        <f>SUM(B5+D5)</f>
        <v>9187.84</v>
      </c>
      <c r="G5" s="2">
        <f>SUM(C5+E5)</f>
        <v>263314</v>
      </c>
    </row>
    <row r="6" spans="1:7" ht="24.75" customHeight="1">
      <c r="A6" s="1" t="s">
        <v>0</v>
      </c>
      <c r="B6" s="19">
        <v>4500</v>
      </c>
      <c r="C6" s="19">
        <v>131310</v>
      </c>
      <c r="D6" s="2">
        <v>220.37</v>
      </c>
      <c r="E6" s="2">
        <v>6913</v>
      </c>
      <c r="F6" s="2">
        <f aca="true" t="shared" si="0" ref="F6:G16">SUM(B6+D6)</f>
        <v>4720.37</v>
      </c>
      <c r="G6" s="2">
        <f t="shared" si="0"/>
        <v>138223</v>
      </c>
    </row>
    <row r="7" spans="1:7" ht="24.75" customHeight="1">
      <c r="A7" s="1" t="s">
        <v>1</v>
      </c>
      <c r="B7" s="19">
        <v>14200</v>
      </c>
      <c r="C7" s="19">
        <v>421456</v>
      </c>
      <c r="D7" s="2">
        <v>231.59</v>
      </c>
      <c r="E7" s="2">
        <v>7445</v>
      </c>
      <c r="F7" s="2">
        <f t="shared" si="0"/>
        <v>14431.59</v>
      </c>
      <c r="G7" s="2">
        <f t="shared" si="0"/>
        <v>428901</v>
      </c>
    </row>
    <row r="8" spans="1:7" ht="24.75" customHeight="1">
      <c r="A8" s="1" t="s">
        <v>2</v>
      </c>
      <c r="B8" s="19">
        <v>6000</v>
      </c>
      <c r="C8" s="19">
        <v>194880</v>
      </c>
      <c r="D8" s="2">
        <v>195.21</v>
      </c>
      <c r="E8" s="2">
        <v>6815</v>
      </c>
      <c r="F8" s="2">
        <f t="shared" si="0"/>
        <v>6195.21</v>
      </c>
      <c r="G8" s="2">
        <f t="shared" si="0"/>
        <v>201695</v>
      </c>
    </row>
    <row r="9" spans="1:7" ht="24.75" customHeight="1">
      <c r="A9" s="1" t="s">
        <v>3</v>
      </c>
      <c r="B9" s="19">
        <v>6000</v>
      </c>
      <c r="C9" s="19">
        <v>188880</v>
      </c>
      <c r="D9" s="2">
        <v>247.71</v>
      </c>
      <c r="E9" s="2">
        <v>8421</v>
      </c>
      <c r="F9" s="2">
        <f t="shared" si="0"/>
        <v>6247.71</v>
      </c>
      <c r="G9" s="2">
        <f t="shared" si="0"/>
        <v>197301</v>
      </c>
    </row>
    <row r="10" spans="1:7" ht="24.75" customHeight="1">
      <c r="A10" s="1" t="s">
        <v>4</v>
      </c>
      <c r="B10" s="19">
        <v>6000</v>
      </c>
      <c r="C10" s="19">
        <v>187116</v>
      </c>
      <c r="D10" s="2">
        <v>216.4</v>
      </c>
      <c r="E10" s="2">
        <v>7119</v>
      </c>
      <c r="F10" s="2">
        <f t="shared" si="0"/>
        <v>6216.4</v>
      </c>
      <c r="G10" s="2">
        <f t="shared" si="0"/>
        <v>194235</v>
      </c>
    </row>
    <row r="11" spans="1:7" ht="24.75" customHeight="1">
      <c r="A11" s="1" t="s">
        <v>5</v>
      </c>
      <c r="B11" s="19">
        <v>0</v>
      </c>
      <c r="C11" s="19">
        <v>0</v>
      </c>
      <c r="D11" s="2">
        <v>214.03</v>
      </c>
      <c r="E11" s="2">
        <v>7082</v>
      </c>
      <c r="F11" s="2">
        <f>SUM(B11+D11)</f>
        <v>214.03</v>
      </c>
      <c r="G11" s="2">
        <f>SUM(C11+E11)</f>
        <v>7082</v>
      </c>
    </row>
    <row r="12" spans="1:7" ht="24.75" customHeight="1">
      <c r="A12" s="1" t="s">
        <v>6</v>
      </c>
      <c r="B12" s="19">
        <v>6000</v>
      </c>
      <c r="C12" s="19">
        <v>190080</v>
      </c>
      <c r="D12" s="2">
        <v>334.55</v>
      </c>
      <c r="E12" s="2">
        <v>11752</v>
      </c>
      <c r="F12" s="2">
        <f>SUM(B12+D12)</f>
        <v>6334.55</v>
      </c>
      <c r="G12" s="2">
        <f>SUM(C12+E12)</f>
        <v>201832</v>
      </c>
    </row>
    <row r="13" spans="1:7" ht="24.75" customHeight="1">
      <c r="A13" s="1" t="s">
        <v>7</v>
      </c>
      <c r="B13" s="19">
        <v>0</v>
      </c>
      <c r="C13" s="19">
        <v>0</v>
      </c>
      <c r="D13" s="2">
        <v>447.8</v>
      </c>
      <c r="E13" s="2">
        <v>16055</v>
      </c>
      <c r="F13" s="2">
        <f t="shared" si="0"/>
        <v>447.8</v>
      </c>
      <c r="G13" s="2">
        <f t="shared" si="0"/>
        <v>16055</v>
      </c>
    </row>
    <row r="14" spans="1:7" ht="24.75" customHeight="1">
      <c r="A14" s="1" t="s">
        <v>8</v>
      </c>
      <c r="B14" s="19">
        <v>4500</v>
      </c>
      <c r="C14" s="19">
        <v>146700</v>
      </c>
      <c r="D14" s="2">
        <v>322.09</v>
      </c>
      <c r="E14" s="2">
        <v>11333</v>
      </c>
      <c r="F14" s="2">
        <f t="shared" si="0"/>
        <v>4822.09</v>
      </c>
      <c r="G14" s="2">
        <f t="shared" si="0"/>
        <v>158033</v>
      </c>
    </row>
    <row r="15" spans="1:7" ht="24.75" customHeight="1">
      <c r="A15" s="1" t="s">
        <v>9</v>
      </c>
      <c r="B15" s="19">
        <v>7000</v>
      </c>
      <c r="C15" s="19">
        <v>223670</v>
      </c>
      <c r="D15" s="2">
        <v>335.14</v>
      </c>
      <c r="E15" s="2">
        <v>11613</v>
      </c>
      <c r="F15" s="2">
        <f t="shared" si="0"/>
        <v>7335.14</v>
      </c>
      <c r="G15" s="2">
        <f t="shared" si="0"/>
        <v>235283</v>
      </c>
    </row>
    <row r="16" spans="1:7" ht="24.75" customHeight="1">
      <c r="A16" s="1" t="s">
        <v>10</v>
      </c>
      <c r="B16" s="19">
        <v>5500</v>
      </c>
      <c r="C16" s="19">
        <v>173690</v>
      </c>
      <c r="D16" s="2">
        <v>229.89</v>
      </c>
      <c r="E16" s="2">
        <v>7942</v>
      </c>
      <c r="F16" s="2">
        <f t="shared" si="0"/>
        <v>5729.89</v>
      </c>
      <c r="G16" s="2">
        <f t="shared" si="0"/>
        <v>181632</v>
      </c>
    </row>
    <row r="17" spans="1:7" ht="27" customHeight="1">
      <c r="A17" s="5" t="s">
        <v>23</v>
      </c>
      <c r="B17" s="2">
        <f aca="true" t="shared" si="1" ref="B17:G17">SUM(B5:B16)</f>
        <v>68600</v>
      </c>
      <c r="C17" s="2">
        <f t="shared" si="1"/>
        <v>2112144</v>
      </c>
      <c r="D17" s="12">
        <f t="shared" si="1"/>
        <v>3282.62</v>
      </c>
      <c r="E17" s="2">
        <f t="shared" si="1"/>
        <v>111442</v>
      </c>
      <c r="F17" s="2">
        <f t="shared" si="1"/>
        <v>71882.62000000001</v>
      </c>
      <c r="G17" s="2">
        <f t="shared" si="1"/>
        <v>2223586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3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14.125" style="0" customWidth="1"/>
    <col min="2" max="2" width="52.125" style="0" customWidth="1"/>
    <col min="4" max="4" width="10.375" style="0" customWidth="1"/>
    <col min="5" max="5" width="12.50390625" style="0" customWidth="1"/>
  </cols>
  <sheetData>
    <row r="1" spans="1:5" ht="24.75">
      <c r="A1" s="54" t="s">
        <v>613</v>
      </c>
      <c r="B1" s="54"/>
      <c r="C1" s="54"/>
      <c r="D1" s="54"/>
      <c r="E1" s="54"/>
    </row>
    <row r="2" spans="1:5" ht="16.5">
      <c r="A2" s="44" t="s">
        <v>227</v>
      </c>
      <c r="B2" s="44" t="s">
        <v>228</v>
      </c>
      <c r="C2" s="38" t="s">
        <v>229</v>
      </c>
      <c r="D2" s="44" t="s">
        <v>230</v>
      </c>
      <c r="E2" s="40" t="s">
        <v>231</v>
      </c>
    </row>
    <row r="3" spans="1:5" ht="16.5">
      <c r="A3" s="44" t="s">
        <v>232</v>
      </c>
      <c r="B3" s="44" t="s">
        <v>233</v>
      </c>
      <c r="C3" s="38" t="s">
        <v>442</v>
      </c>
      <c r="D3" s="45">
        <v>1338</v>
      </c>
      <c r="E3" s="40" t="s">
        <v>443</v>
      </c>
    </row>
    <row r="4" spans="1:5" ht="16.5">
      <c r="A4" s="44" t="s">
        <v>232</v>
      </c>
      <c r="B4" s="44" t="s">
        <v>233</v>
      </c>
      <c r="C4" s="38" t="s">
        <v>444</v>
      </c>
      <c r="D4" s="45">
        <v>1427</v>
      </c>
      <c r="E4" s="40" t="s">
        <v>445</v>
      </c>
    </row>
    <row r="5" spans="1:5" ht="16.5">
      <c r="A5" s="44" t="s">
        <v>232</v>
      </c>
      <c r="B5" s="44" t="s">
        <v>233</v>
      </c>
      <c r="C5" s="38" t="s">
        <v>446</v>
      </c>
      <c r="D5" s="45">
        <v>1252</v>
      </c>
      <c r="E5" s="40" t="s">
        <v>447</v>
      </c>
    </row>
    <row r="6" spans="1:5" ht="16.5">
      <c r="A6" s="44" t="s">
        <v>232</v>
      </c>
      <c r="B6" s="44" t="s">
        <v>233</v>
      </c>
      <c r="C6" s="38" t="s">
        <v>448</v>
      </c>
      <c r="D6" s="45">
        <v>1177</v>
      </c>
      <c r="E6" s="40" t="s">
        <v>449</v>
      </c>
    </row>
    <row r="7" spans="1:5" ht="16.5">
      <c r="A7" s="44" t="s">
        <v>232</v>
      </c>
      <c r="B7" s="44" t="s">
        <v>233</v>
      </c>
      <c r="C7" s="38" t="s">
        <v>450</v>
      </c>
      <c r="D7" s="45">
        <v>1257</v>
      </c>
      <c r="E7" s="40" t="s">
        <v>451</v>
      </c>
    </row>
    <row r="8" spans="1:5" ht="16.5">
      <c r="A8" s="44" t="s">
        <v>232</v>
      </c>
      <c r="B8" s="44" t="s">
        <v>233</v>
      </c>
      <c r="C8" s="38" t="s">
        <v>452</v>
      </c>
      <c r="D8" s="45">
        <v>1318</v>
      </c>
      <c r="E8" s="40" t="s">
        <v>453</v>
      </c>
    </row>
    <row r="9" spans="1:5" ht="16.5">
      <c r="A9" s="44" t="s">
        <v>244</v>
      </c>
      <c r="B9" s="44" t="s">
        <v>245</v>
      </c>
      <c r="C9" s="38" t="s">
        <v>442</v>
      </c>
      <c r="D9" s="45">
        <v>7600</v>
      </c>
      <c r="E9" s="40" t="s">
        <v>454</v>
      </c>
    </row>
    <row r="10" spans="1:5" ht="16.5">
      <c r="A10" s="44" t="s">
        <v>244</v>
      </c>
      <c r="B10" s="44" t="s">
        <v>245</v>
      </c>
      <c r="C10" s="38" t="s">
        <v>444</v>
      </c>
      <c r="D10" s="45">
        <v>7040</v>
      </c>
      <c r="E10" s="40" t="s">
        <v>455</v>
      </c>
    </row>
    <row r="11" spans="1:5" ht="16.5">
      <c r="A11" s="44" t="s">
        <v>244</v>
      </c>
      <c r="B11" s="44" t="s">
        <v>245</v>
      </c>
      <c r="C11" s="38" t="s">
        <v>446</v>
      </c>
      <c r="D11" s="45">
        <v>6880</v>
      </c>
      <c r="E11" s="40" t="s">
        <v>456</v>
      </c>
    </row>
    <row r="12" spans="1:5" ht="16.5">
      <c r="A12" s="44" t="s">
        <v>244</v>
      </c>
      <c r="B12" s="44" t="s">
        <v>245</v>
      </c>
      <c r="C12" s="38" t="s">
        <v>448</v>
      </c>
      <c r="D12" s="45">
        <v>5520</v>
      </c>
      <c r="E12" s="40" t="s">
        <v>457</v>
      </c>
    </row>
    <row r="13" spans="1:5" ht="16.5">
      <c r="A13" s="44" t="s">
        <v>244</v>
      </c>
      <c r="B13" s="44" t="s">
        <v>245</v>
      </c>
      <c r="C13" s="38" t="s">
        <v>450</v>
      </c>
      <c r="D13" s="45">
        <v>5040</v>
      </c>
      <c r="E13" s="40" t="s">
        <v>458</v>
      </c>
    </row>
    <row r="14" spans="1:5" ht="16.5">
      <c r="A14" s="44" t="s">
        <v>244</v>
      </c>
      <c r="B14" s="44" t="s">
        <v>245</v>
      </c>
      <c r="C14" s="38" t="s">
        <v>452</v>
      </c>
      <c r="D14" s="45">
        <v>6720</v>
      </c>
      <c r="E14" s="40" t="s">
        <v>459</v>
      </c>
    </row>
    <row r="15" spans="1:5" ht="16.5">
      <c r="A15" s="44" t="s">
        <v>460</v>
      </c>
      <c r="B15" s="44" t="s">
        <v>461</v>
      </c>
      <c r="C15" s="38" t="s">
        <v>442</v>
      </c>
      <c r="D15" s="45">
        <v>40</v>
      </c>
      <c r="E15" s="40" t="s">
        <v>252</v>
      </c>
    </row>
    <row r="16" spans="1:5" ht="16.5">
      <c r="A16" s="44" t="s">
        <v>460</v>
      </c>
      <c r="B16" s="44" t="s">
        <v>461</v>
      </c>
      <c r="C16" s="38" t="s">
        <v>444</v>
      </c>
      <c r="D16" s="45">
        <v>102</v>
      </c>
      <c r="E16" s="40" t="s">
        <v>462</v>
      </c>
    </row>
    <row r="17" spans="1:5" ht="16.5">
      <c r="A17" s="44" t="s">
        <v>460</v>
      </c>
      <c r="B17" s="44" t="s">
        <v>461</v>
      </c>
      <c r="C17" s="38" t="s">
        <v>446</v>
      </c>
      <c r="D17" s="45">
        <v>267</v>
      </c>
      <c r="E17" s="40" t="s">
        <v>463</v>
      </c>
    </row>
    <row r="18" spans="1:5" ht="16.5">
      <c r="A18" s="44" t="s">
        <v>460</v>
      </c>
      <c r="B18" s="44" t="s">
        <v>461</v>
      </c>
      <c r="C18" s="38" t="s">
        <v>448</v>
      </c>
      <c r="D18" s="45">
        <v>232</v>
      </c>
      <c r="E18" s="40" t="s">
        <v>464</v>
      </c>
    </row>
    <row r="19" spans="1:5" ht="16.5">
      <c r="A19" s="44" t="s">
        <v>460</v>
      </c>
      <c r="B19" s="44" t="s">
        <v>461</v>
      </c>
      <c r="C19" s="38" t="s">
        <v>450</v>
      </c>
      <c r="D19" s="45">
        <v>138</v>
      </c>
      <c r="E19" s="40" t="s">
        <v>465</v>
      </c>
    </row>
    <row r="20" spans="1:5" ht="16.5">
      <c r="A20" s="44" t="s">
        <v>460</v>
      </c>
      <c r="B20" s="44" t="s">
        <v>461</v>
      </c>
      <c r="C20" s="38" t="s">
        <v>452</v>
      </c>
      <c r="D20" s="45">
        <v>408</v>
      </c>
      <c r="E20" s="40" t="s">
        <v>466</v>
      </c>
    </row>
    <row r="21" spans="1:5" ht="16.5">
      <c r="A21" s="44" t="s">
        <v>250</v>
      </c>
      <c r="B21" s="44" t="s">
        <v>251</v>
      </c>
      <c r="C21" s="38" t="s">
        <v>442</v>
      </c>
      <c r="D21" s="45">
        <v>40</v>
      </c>
      <c r="E21" s="40" t="s">
        <v>252</v>
      </c>
    </row>
    <row r="22" spans="1:5" ht="16.5">
      <c r="A22" s="44" t="s">
        <v>250</v>
      </c>
      <c r="B22" s="44" t="s">
        <v>251</v>
      </c>
      <c r="C22" s="38" t="s">
        <v>444</v>
      </c>
      <c r="D22" s="45">
        <v>40</v>
      </c>
      <c r="E22" s="40" t="s">
        <v>252</v>
      </c>
    </row>
    <row r="23" spans="1:5" ht="16.5">
      <c r="A23" s="44" t="s">
        <v>250</v>
      </c>
      <c r="B23" s="44" t="s">
        <v>251</v>
      </c>
      <c r="C23" s="38" t="s">
        <v>446</v>
      </c>
      <c r="D23" s="45">
        <v>40</v>
      </c>
      <c r="E23" s="40" t="s">
        <v>252</v>
      </c>
    </row>
    <row r="24" spans="1:5" ht="16.5">
      <c r="A24" s="44" t="s">
        <v>250</v>
      </c>
      <c r="B24" s="44" t="s">
        <v>251</v>
      </c>
      <c r="C24" s="38" t="s">
        <v>448</v>
      </c>
      <c r="D24" s="45">
        <v>40</v>
      </c>
      <c r="E24" s="40" t="s">
        <v>252</v>
      </c>
    </row>
    <row r="25" spans="1:5" ht="16.5">
      <c r="A25" s="44" t="s">
        <v>250</v>
      </c>
      <c r="B25" s="44" t="s">
        <v>251</v>
      </c>
      <c r="C25" s="38" t="s">
        <v>450</v>
      </c>
      <c r="D25" s="45">
        <v>40</v>
      </c>
      <c r="E25" s="40" t="s">
        <v>252</v>
      </c>
    </row>
    <row r="26" spans="1:5" ht="16.5">
      <c r="A26" s="44" t="s">
        <v>250</v>
      </c>
      <c r="B26" s="44" t="s">
        <v>251</v>
      </c>
      <c r="C26" s="38" t="s">
        <v>452</v>
      </c>
      <c r="D26" s="45">
        <v>40</v>
      </c>
      <c r="E26" s="40" t="s">
        <v>252</v>
      </c>
    </row>
    <row r="27" spans="1:5" ht="16.5">
      <c r="A27" s="44" t="s">
        <v>253</v>
      </c>
      <c r="B27" s="44" t="s">
        <v>254</v>
      </c>
      <c r="C27" s="38" t="s">
        <v>442</v>
      </c>
      <c r="D27" s="45">
        <v>40</v>
      </c>
      <c r="E27" s="40" t="s">
        <v>252</v>
      </c>
    </row>
    <row r="28" spans="1:5" ht="16.5">
      <c r="A28" s="44" t="s">
        <v>253</v>
      </c>
      <c r="B28" s="44" t="s">
        <v>254</v>
      </c>
      <c r="C28" s="38" t="s">
        <v>444</v>
      </c>
      <c r="D28" s="45">
        <v>40</v>
      </c>
      <c r="E28" s="40" t="s">
        <v>252</v>
      </c>
    </row>
    <row r="29" spans="1:5" ht="16.5">
      <c r="A29" s="44" t="s">
        <v>253</v>
      </c>
      <c r="B29" s="44" t="s">
        <v>254</v>
      </c>
      <c r="C29" s="38" t="s">
        <v>446</v>
      </c>
      <c r="D29" s="45">
        <v>40</v>
      </c>
      <c r="E29" s="40" t="s">
        <v>252</v>
      </c>
    </row>
    <row r="30" spans="1:5" ht="16.5">
      <c r="A30" s="44" t="s">
        <v>253</v>
      </c>
      <c r="B30" s="44" t="s">
        <v>254</v>
      </c>
      <c r="C30" s="38" t="s">
        <v>448</v>
      </c>
      <c r="D30" s="45">
        <v>40</v>
      </c>
      <c r="E30" s="40" t="s">
        <v>252</v>
      </c>
    </row>
    <row r="31" spans="1:5" ht="16.5">
      <c r="A31" s="44" t="s">
        <v>253</v>
      </c>
      <c r="B31" s="44" t="s">
        <v>254</v>
      </c>
      <c r="C31" s="38" t="s">
        <v>450</v>
      </c>
      <c r="D31" s="45">
        <v>40</v>
      </c>
      <c r="E31" s="40" t="s">
        <v>252</v>
      </c>
    </row>
    <row r="32" spans="1:5" ht="16.5">
      <c r="A32" s="44" t="s">
        <v>253</v>
      </c>
      <c r="B32" s="44" t="s">
        <v>254</v>
      </c>
      <c r="C32" s="38" t="s">
        <v>452</v>
      </c>
      <c r="D32" s="45">
        <v>40</v>
      </c>
      <c r="E32" s="40" t="s">
        <v>252</v>
      </c>
    </row>
    <row r="33" spans="1:5" ht="16.5">
      <c r="A33" s="44" t="s">
        <v>255</v>
      </c>
      <c r="B33" s="44" t="s">
        <v>256</v>
      </c>
      <c r="C33" s="38" t="s">
        <v>442</v>
      </c>
      <c r="D33" s="45">
        <v>40</v>
      </c>
      <c r="E33" s="40" t="s">
        <v>252</v>
      </c>
    </row>
    <row r="34" spans="1:5" ht="16.5">
      <c r="A34" s="44" t="s">
        <v>255</v>
      </c>
      <c r="B34" s="44" t="s">
        <v>256</v>
      </c>
      <c r="C34" s="38" t="s">
        <v>444</v>
      </c>
      <c r="D34" s="45">
        <v>40</v>
      </c>
      <c r="E34" s="40" t="s">
        <v>252</v>
      </c>
    </row>
    <row r="35" spans="1:5" ht="16.5">
      <c r="A35" s="44" t="s">
        <v>255</v>
      </c>
      <c r="B35" s="44" t="s">
        <v>256</v>
      </c>
      <c r="C35" s="38" t="s">
        <v>446</v>
      </c>
      <c r="D35" s="45">
        <v>40</v>
      </c>
      <c r="E35" s="40" t="s">
        <v>252</v>
      </c>
    </row>
    <row r="36" spans="1:5" ht="16.5">
      <c r="A36" s="44" t="s">
        <v>255</v>
      </c>
      <c r="B36" s="44" t="s">
        <v>256</v>
      </c>
      <c r="C36" s="38" t="s">
        <v>448</v>
      </c>
      <c r="D36" s="45">
        <v>40</v>
      </c>
      <c r="E36" s="40" t="s">
        <v>252</v>
      </c>
    </row>
    <row r="37" spans="1:5" ht="16.5">
      <c r="A37" s="44" t="s">
        <v>255</v>
      </c>
      <c r="B37" s="44" t="s">
        <v>256</v>
      </c>
      <c r="C37" s="38" t="s">
        <v>450</v>
      </c>
      <c r="D37" s="45">
        <v>40</v>
      </c>
      <c r="E37" s="40" t="s">
        <v>252</v>
      </c>
    </row>
    <row r="38" spans="1:5" ht="16.5">
      <c r="A38" s="44" t="s">
        <v>255</v>
      </c>
      <c r="B38" s="44" t="s">
        <v>256</v>
      </c>
      <c r="C38" s="38" t="s">
        <v>452</v>
      </c>
      <c r="D38" s="45">
        <v>40</v>
      </c>
      <c r="E38" s="40" t="s">
        <v>252</v>
      </c>
    </row>
    <row r="39" spans="1:5" ht="16.5">
      <c r="A39" s="44" t="s">
        <v>258</v>
      </c>
      <c r="B39" s="44" t="s">
        <v>259</v>
      </c>
      <c r="C39" s="38" t="s">
        <v>442</v>
      </c>
      <c r="D39" s="45">
        <v>706</v>
      </c>
      <c r="E39" s="40" t="s">
        <v>467</v>
      </c>
    </row>
    <row r="40" spans="1:5" ht="16.5">
      <c r="A40" s="44" t="s">
        <v>258</v>
      </c>
      <c r="B40" s="44" t="s">
        <v>259</v>
      </c>
      <c r="C40" s="38" t="s">
        <v>444</v>
      </c>
      <c r="D40" s="45">
        <v>487</v>
      </c>
      <c r="E40" s="40" t="s">
        <v>305</v>
      </c>
    </row>
    <row r="41" spans="1:5" ht="16.5">
      <c r="A41" s="44" t="s">
        <v>258</v>
      </c>
      <c r="B41" s="44" t="s">
        <v>259</v>
      </c>
      <c r="C41" s="38" t="s">
        <v>446</v>
      </c>
      <c r="D41" s="45">
        <v>636</v>
      </c>
      <c r="E41" s="40" t="s">
        <v>468</v>
      </c>
    </row>
    <row r="42" spans="1:5" ht="16.5">
      <c r="A42" s="44" t="s">
        <v>258</v>
      </c>
      <c r="B42" s="44" t="s">
        <v>259</v>
      </c>
      <c r="C42" s="38" t="s">
        <v>448</v>
      </c>
      <c r="D42" s="45">
        <v>1154</v>
      </c>
      <c r="E42" s="40" t="s">
        <v>469</v>
      </c>
    </row>
    <row r="43" spans="1:5" ht="16.5">
      <c r="A43" s="44" t="s">
        <v>258</v>
      </c>
      <c r="B43" s="44" t="s">
        <v>259</v>
      </c>
      <c r="C43" s="38" t="s">
        <v>450</v>
      </c>
      <c r="D43" s="45">
        <v>1138</v>
      </c>
      <c r="E43" s="40" t="s">
        <v>470</v>
      </c>
    </row>
    <row r="44" spans="1:5" ht="16.5">
      <c r="A44" s="44" t="s">
        <v>258</v>
      </c>
      <c r="B44" s="44" t="s">
        <v>259</v>
      </c>
      <c r="C44" s="38" t="s">
        <v>452</v>
      </c>
      <c r="D44" s="45">
        <v>891</v>
      </c>
      <c r="E44" s="40" t="s">
        <v>471</v>
      </c>
    </row>
    <row r="45" spans="1:5" ht="16.5">
      <c r="A45" s="44" t="s">
        <v>265</v>
      </c>
      <c r="B45" s="44" t="s">
        <v>266</v>
      </c>
      <c r="C45" s="38" t="s">
        <v>472</v>
      </c>
      <c r="D45" s="45">
        <v>637792</v>
      </c>
      <c r="E45" s="40" t="s">
        <v>473</v>
      </c>
    </row>
    <row r="46" spans="1:5" ht="16.5">
      <c r="A46" s="44" t="s">
        <v>265</v>
      </c>
      <c r="B46" s="44" t="s">
        <v>266</v>
      </c>
      <c r="C46" s="38" t="s">
        <v>442</v>
      </c>
      <c r="D46" s="45">
        <v>461503</v>
      </c>
      <c r="E46" s="40" t="s">
        <v>474</v>
      </c>
    </row>
    <row r="47" spans="1:5" ht="16.5">
      <c r="A47" s="44" t="s">
        <v>265</v>
      </c>
      <c r="B47" s="44" t="s">
        <v>266</v>
      </c>
      <c r="C47" s="38" t="s">
        <v>475</v>
      </c>
      <c r="D47" s="45">
        <v>423028</v>
      </c>
      <c r="E47" s="40" t="s">
        <v>476</v>
      </c>
    </row>
    <row r="48" spans="1:5" ht="16.5">
      <c r="A48" s="44" t="s">
        <v>265</v>
      </c>
      <c r="B48" s="44" t="s">
        <v>266</v>
      </c>
      <c r="C48" s="38" t="s">
        <v>444</v>
      </c>
      <c r="D48" s="45">
        <v>596803</v>
      </c>
      <c r="E48" s="40" t="s">
        <v>477</v>
      </c>
    </row>
    <row r="49" spans="1:5" ht="16.5">
      <c r="A49" s="44" t="s">
        <v>265</v>
      </c>
      <c r="B49" s="44" t="s">
        <v>266</v>
      </c>
      <c r="C49" s="38" t="s">
        <v>478</v>
      </c>
      <c r="D49" s="45">
        <v>646844</v>
      </c>
      <c r="E49" s="40" t="s">
        <v>479</v>
      </c>
    </row>
    <row r="50" spans="1:5" ht="16.5">
      <c r="A50" s="44" t="s">
        <v>265</v>
      </c>
      <c r="B50" s="44" t="s">
        <v>266</v>
      </c>
      <c r="C50" s="38" t="s">
        <v>446</v>
      </c>
      <c r="D50" s="45">
        <v>857284</v>
      </c>
      <c r="E50" s="40" t="s">
        <v>480</v>
      </c>
    </row>
    <row r="51" spans="1:5" ht="16.5">
      <c r="A51" s="44" t="s">
        <v>265</v>
      </c>
      <c r="B51" s="44" t="s">
        <v>266</v>
      </c>
      <c r="C51" s="38" t="s">
        <v>481</v>
      </c>
      <c r="D51" s="45">
        <v>867360</v>
      </c>
      <c r="E51" s="40" t="s">
        <v>482</v>
      </c>
    </row>
    <row r="52" spans="1:5" ht="16.5">
      <c r="A52" s="44" t="s">
        <v>265</v>
      </c>
      <c r="B52" s="44" t="s">
        <v>266</v>
      </c>
      <c r="C52" s="38" t="s">
        <v>448</v>
      </c>
      <c r="D52" s="45">
        <v>746008</v>
      </c>
      <c r="E52" s="40" t="s">
        <v>483</v>
      </c>
    </row>
    <row r="53" spans="1:5" ht="16.5">
      <c r="A53" s="44" t="s">
        <v>265</v>
      </c>
      <c r="B53" s="44" t="s">
        <v>266</v>
      </c>
      <c r="C53" s="38" t="s">
        <v>484</v>
      </c>
      <c r="D53" s="45">
        <v>708264</v>
      </c>
      <c r="E53" s="40" t="s">
        <v>485</v>
      </c>
    </row>
    <row r="54" spans="1:5" ht="16.5">
      <c r="A54" s="44" t="s">
        <v>265</v>
      </c>
      <c r="B54" s="44" t="s">
        <v>266</v>
      </c>
      <c r="C54" s="38" t="s">
        <v>450</v>
      </c>
      <c r="D54" s="45">
        <v>855220</v>
      </c>
      <c r="E54" s="40" t="s">
        <v>486</v>
      </c>
    </row>
    <row r="55" spans="1:5" ht="16.5">
      <c r="A55" s="44" t="s">
        <v>265</v>
      </c>
      <c r="B55" s="44" t="s">
        <v>266</v>
      </c>
      <c r="C55" s="38" t="s">
        <v>487</v>
      </c>
      <c r="D55" s="45">
        <v>812620</v>
      </c>
      <c r="E55" s="40" t="s">
        <v>488</v>
      </c>
    </row>
    <row r="56" spans="1:5" ht="16.5">
      <c r="A56" s="44" t="s">
        <v>265</v>
      </c>
      <c r="B56" s="44" t="s">
        <v>266</v>
      </c>
      <c r="C56" s="38" t="s">
        <v>452</v>
      </c>
      <c r="D56" s="45">
        <v>691076</v>
      </c>
      <c r="E56" s="40" t="s">
        <v>489</v>
      </c>
    </row>
    <row r="57" spans="1:5" ht="16.5">
      <c r="A57" s="44" t="s">
        <v>282</v>
      </c>
      <c r="B57" s="44" t="s">
        <v>283</v>
      </c>
      <c r="C57" s="38" t="s">
        <v>442</v>
      </c>
      <c r="D57" s="45">
        <v>1760</v>
      </c>
      <c r="E57" s="40" t="s">
        <v>490</v>
      </c>
    </row>
    <row r="58" spans="1:5" ht="16.5">
      <c r="A58" s="44" t="s">
        <v>282</v>
      </c>
      <c r="B58" s="44" t="s">
        <v>283</v>
      </c>
      <c r="C58" s="38" t="s">
        <v>444</v>
      </c>
      <c r="D58" s="45">
        <v>1640</v>
      </c>
      <c r="E58" s="40" t="s">
        <v>491</v>
      </c>
    </row>
    <row r="59" spans="1:5" ht="16.5">
      <c r="A59" s="44" t="s">
        <v>282</v>
      </c>
      <c r="B59" s="44" t="s">
        <v>283</v>
      </c>
      <c r="C59" s="38" t="s">
        <v>446</v>
      </c>
      <c r="D59" s="45">
        <v>1560</v>
      </c>
      <c r="E59" s="40" t="s">
        <v>492</v>
      </c>
    </row>
    <row r="60" spans="1:5" ht="16.5">
      <c r="A60" s="44" t="s">
        <v>282</v>
      </c>
      <c r="B60" s="44" t="s">
        <v>283</v>
      </c>
      <c r="C60" s="38" t="s">
        <v>448</v>
      </c>
      <c r="D60" s="45">
        <v>1880</v>
      </c>
      <c r="E60" s="40" t="s">
        <v>493</v>
      </c>
    </row>
    <row r="61" spans="1:5" ht="16.5">
      <c r="A61" s="44" t="s">
        <v>282</v>
      </c>
      <c r="B61" s="44" t="s">
        <v>283</v>
      </c>
      <c r="C61" s="38" t="s">
        <v>450</v>
      </c>
      <c r="D61" s="45">
        <v>1120</v>
      </c>
      <c r="E61" s="40" t="s">
        <v>494</v>
      </c>
    </row>
    <row r="62" spans="1:5" ht="16.5">
      <c r="A62" s="44" t="s">
        <v>282</v>
      </c>
      <c r="B62" s="44" t="s">
        <v>283</v>
      </c>
      <c r="C62" s="38" t="s">
        <v>452</v>
      </c>
      <c r="D62" s="45">
        <v>1200</v>
      </c>
      <c r="E62" s="40" t="s">
        <v>495</v>
      </c>
    </row>
    <row r="63" spans="1:5" ht="16.5">
      <c r="A63" s="44" t="s">
        <v>289</v>
      </c>
      <c r="B63" s="44" t="s">
        <v>290</v>
      </c>
      <c r="C63" s="38" t="s">
        <v>442</v>
      </c>
      <c r="D63" s="45">
        <v>2760</v>
      </c>
      <c r="E63" s="40" t="s">
        <v>496</v>
      </c>
    </row>
    <row r="64" spans="1:5" ht="16.5">
      <c r="A64" s="44" t="s">
        <v>289</v>
      </c>
      <c r="B64" s="44" t="s">
        <v>290</v>
      </c>
      <c r="C64" s="38" t="s">
        <v>444</v>
      </c>
      <c r="D64" s="45">
        <v>1960</v>
      </c>
      <c r="E64" s="40" t="s">
        <v>497</v>
      </c>
    </row>
    <row r="65" spans="1:5" ht="16.5">
      <c r="A65" s="44" t="s">
        <v>289</v>
      </c>
      <c r="B65" s="44" t="s">
        <v>290</v>
      </c>
      <c r="C65" s="38" t="s">
        <v>446</v>
      </c>
      <c r="D65" s="45">
        <v>2800</v>
      </c>
      <c r="E65" s="40" t="s">
        <v>498</v>
      </c>
    </row>
    <row r="66" spans="1:5" ht="16.5">
      <c r="A66" s="44" t="s">
        <v>289</v>
      </c>
      <c r="B66" s="44" t="s">
        <v>290</v>
      </c>
      <c r="C66" s="38" t="s">
        <v>448</v>
      </c>
      <c r="D66" s="45">
        <v>4600</v>
      </c>
      <c r="E66" s="40" t="s">
        <v>499</v>
      </c>
    </row>
    <row r="67" spans="1:5" ht="16.5">
      <c r="A67" s="44" t="s">
        <v>289</v>
      </c>
      <c r="B67" s="44" t="s">
        <v>290</v>
      </c>
      <c r="C67" s="38" t="s">
        <v>450</v>
      </c>
      <c r="D67" s="45">
        <v>2720</v>
      </c>
      <c r="E67" s="40" t="s">
        <v>500</v>
      </c>
    </row>
    <row r="68" spans="1:5" ht="16.5">
      <c r="A68" s="44" t="s">
        <v>289</v>
      </c>
      <c r="B68" s="44" t="s">
        <v>290</v>
      </c>
      <c r="C68" s="38" t="s">
        <v>452</v>
      </c>
      <c r="D68" s="45">
        <v>2920</v>
      </c>
      <c r="E68" s="40" t="s">
        <v>501</v>
      </c>
    </row>
    <row r="69" spans="1:5" ht="16.5">
      <c r="A69" s="44" t="s">
        <v>296</v>
      </c>
      <c r="B69" s="44" t="s">
        <v>297</v>
      </c>
      <c r="C69" s="38" t="s">
        <v>442</v>
      </c>
      <c r="D69" s="45">
        <v>224</v>
      </c>
      <c r="E69" s="40" t="s">
        <v>502</v>
      </c>
    </row>
    <row r="70" spans="1:5" ht="16.5">
      <c r="A70" s="44" t="s">
        <v>296</v>
      </c>
      <c r="B70" s="44" t="s">
        <v>297</v>
      </c>
      <c r="C70" s="38" t="s">
        <v>444</v>
      </c>
      <c r="D70" s="45">
        <v>153</v>
      </c>
      <c r="E70" s="40" t="s">
        <v>503</v>
      </c>
    </row>
    <row r="71" spans="1:5" ht="16.5">
      <c r="A71" s="44" t="s">
        <v>296</v>
      </c>
      <c r="B71" s="44" t="s">
        <v>297</v>
      </c>
      <c r="C71" s="38" t="s">
        <v>446</v>
      </c>
      <c r="D71" s="45">
        <v>294</v>
      </c>
      <c r="E71" s="40" t="s">
        <v>504</v>
      </c>
    </row>
    <row r="72" spans="1:5" ht="16.5">
      <c r="A72" s="44" t="s">
        <v>296</v>
      </c>
      <c r="B72" s="44" t="s">
        <v>297</v>
      </c>
      <c r="C72" s="38" t="s">
        <v>448</v>
      </c>
      <c r="D72" s="45">
        <v>600</v>
      </c>
      <c r="E72" s="40" t="s">
        <v>505</v>
      </c>
    </row>
    <row r="73" spans="1:5" ht="16.5">
      <c r="A73" s="44" t="s">
        <v>296</v>
      </c>
      <c r="B73" s="44" t="s">
        <v>297</v>
      </c>
      <c r="C73" s="38" t="s">
        <v>450</v>
      </c>
      <c r="D73" s="45">
        <v>489</v>
      </c>
      <c r="E73" s="40" t="s">
        <v>506</v>
      </c>
    </row>
    <row r="74" spans="1:5" ht="16.5">
      <c r="A74" s="44" t="s">
        <v>296</v>
      </c>
      <c r="B74" s="44" t="s">
        <v>297</v>
      </c>
      <c r="C74" s="38" t="s">
        <v>452</v>
      </c>
      <c r="D74" s="45">
        <v>91</v>
      </c>
      <c r="E74" s="40" t="s">
        <v>329</v>
      </c>
    </row>
    <row r="75" spans="1:5" ht="16.5">
      <c r="A75" s="44" t="s">
        <v>303</v>
      </c>
      <c r="B75" s="44" t="s">
        <v>304</v>
      </c>
      <c r="C75" s="38" t="s">
        <v>442</v>
      </c>
      <c r="D75" s="45">
        <v>40</v>
      </c>
      <c r="E75" s="40" t="s">
        <v>252</v>
      </c>
    </row>
    <row r="76" spans="1:5" ht="16.5">
      <c r="A76" s="44" t="s">
        <v>303</v>
      </c>
      <c r="B76" s="44" t="s">
        <v>304</v>
      </c>
      <c r="C76" s="38" t="s">
        <v>444</v>
      </c>
      <c r="D76" s="45">
        <v>40</v>
      </c>
      <c r="E76" s="40" t="s">
        <v>252</v>
      </c>
    </row>
    <row r="77" spans="1:5" ht="16.5">
      <c r="A77" s="44" t="s">
        <v>303</v>
      </c>
      <c r="B77" s="44" t="s">
        <v>304</v>
      </c>
      <c r="C77" s="38" t="s">
        <v>446</v>
      </c>
      <c r="D77" s="45">
        <v>40</v>
      </c>
      <c r="E77" s="40" t="s">
        <v>252</v>
      </c>
    </row>
    <row r="78" spans="1:5" ht="16.5">
      <c r="A78" s="44" t="s">
        <v>303</v>
      </c>
      <c r="B78" s="44" t="s">
        <v>304</v>
      </c>
      <c r="C78" s="38" t="s">
        <v>448</v>
      </c>
      <c r="D78" s="45">
        <v>40</v>
      </c>
      <c r="E78" s="40" t="s">
        <v>252</v>
      </c>
    </row>
    <row r="79" spans="1:5" ht="16.5">
      <c r="A79" s="44" t="s">
        <v>303</v>
      </c>
      <c r="B79" s="44" t="s">
        <v>304</v>
      </c>
      <c r="C79" s="38" t="s">
        <v>450</v>
      </c>
      <c r="D79" s="45">
        <v>40</v>
      </c>
      <c r="E79" s="40" t="s">
        <v>252</v>
      </c>
    </row>
    <row r="80" spans="1:5" ht="16.5">
      <c r="A80" s="44" t="s">
        <v>303</v>
      </c>
      <c r="B80" s="44" t="s">
        <v>304</v>
      </c>
      <c r="C80" s="38" t="s">
        <v>452</v>
      </c>
      <c r="D80" s="45">
        <v>40</v>
      </c>
      <c r="E80" s="40" t="s">
        <v>252</v>
      </c>
    </row>
    <row r="81" spans="1:5" ht="16.5">
      <c r="A81" s="44" t="s">
        <v>307</v>
      </c>
      <c r="B81" s="44" t="s">
        <v>308</v>
      </c>
      <c r="C81" s="38" t="s">
        <v>442</v>
      </c>
      <c r="D81" s="45">
        <v>274</v>
      </c>
      <c r="E81" s="40" t="s">
        <v>507</v>
      </c>
    </row>
    <row r="82" spans="1:5" ht="16.5">
      <c r="A82" s="44" t="s">
        <v>307</v>
      </c>
      <c r="B82" s="44" t="s">
        <v>308</v>
      </c>
      <c r="C82" s="38" t="s">
        <v>444</v>
      </c>
      <c r="D82" s="45">
        <v>41</v>
      </c>
      <c r="E82" s="40" t="s">
        <v>508</v>
      </c>
    </row>
    <row r="83" spans="1:5" ht="16.5">
      <c r="A83" s="44" t="s">
        <v>307</v>
      </c>
      <c r="B83" s="44" t="s">
        <v>308</v>
      </c>
      <c r="C83" s="38" t="s">
        <v>446</v>
      </c>
      <c r="D83" s="45">
        <v>40</v>
      </c>
      <c r="E83" s="40" t="s">
        <v>252</v>
      </c>
    </row>
    <row r="84" spans="1:5" ht="16.5">
      <c r="A84" s="44" t="s">
        <v>307</v>
      </c>
      <c r="B84" s="44" t="s">
        <v>308</v>
      </c>
      <c r="C84" s="38" t="s">
        <v>448</v>
      </c>
      <c r="D84" s="45">
        <v>438</v>
      </c>
      <c r="E84" s="40" t="s">
        <v>509</v>
      </c>
    </row>
    <row r="85" spans="1:5" ht="16.5">
      <c r="A85" s="44" t="s">
        <v>307</v>
      </c>
      <c r="B85" s="44" t="s">
        <v>308</v>
      </c>
      <c r="C85" s="38" t="s">
        <v>450</v>
      </c>
      <c r="D85" s="45">
        <v>627</v>
      </c>
      <c r="E85" s="40" t="s">
        <v>510</v>
      </c>
    </row>
    <row r="86" spans="1:5" ht="16.5">
      <c r="A86" s="44" t="s">
        <v>307</v>
      </c>
      <c r="B86" s="44" t="s">
        <v>308</v>
      </c>
      <c r="C86" s="38" t="s">
        <v>452</v>
      </c>
      <c r="D86" s="45">
        <v>221</v>
      </c>
      <c r="E86" s="40" t="s">
        <v>511</v>
      </c>
    </row>
    <row r="87" spans="1:5" ht="16.5">
      <c r="A87" s="44" t="s">
        <v>512</v>
      </c>
      <c r="B87" s="44" t="s">
        <v>513</v>
      </c>
      <c r="C87" s="38" t="s">
        <v>446</v>
      </c>
      <c r="D87" s="45">
        <v>14</v>
      </c>
      <c r="E87" s="40" t="s">
        <v>514</v>
      </c>
    </row>
    <row r="88" spans="1:5" ht="16.5">
      <c r="A88" s="44" t="s">
        <v>512</v>
      </c>
      <c r="B88" s="44" t="s">
        <v>513</v>
      </c>
      <c r="C88" s="38" t="s">
        <v>448</v>
      </c>
      <c r="D88" s="45">
        <v>43</v>
      </c>
      <c r="E88" s="40" t="s">
        <v>515</v>
      </c>
    </row>
    <row r="89" spans="1:5" ht="16.5">
      <c r="A89" s="44" t="s">
        <v>512</v>
      </c>
      <c r="B89" s="44" t="s">
        <v>513</v>
      </c>
      <c r="C89" s="38" t="s">
        <v>450</v>
      </c>
      <c r="D89" s="45">
        <v>43</v>
      </c>
      <c r="E89" s="40" t="s">
        <v>515</v>
      </c>
    </row>
    <row r="90" spans="1:5" ht="16.5">
      <c r="A90" s="44" t="s">
        <v>512</v>
      </c>
      <c r="B90" s="44" t="s">
        <v>513</v>
      </c>
      <c r="C90" s="38" t="s">
        <v>452</v>
      </c>
      <c r="D90" s="45">
        <v>46</v>
      </c>
      <c r="E90" s="40" t="s">
        <v>516</v>
      </c>
    </row>
    <row r="91" spans="1:5" ht="16.5">
      <c r="A91" s="44" t="s">
        <v>312</v>
      </c>
      <c r="B91" s="44" t="s">
        <v>313</v>
      </c>
      <c r="C91" s="38" t="s">
        <v>442</v>
      </c>
      <c r="D91" s="45">
        <v>386</v>
      </c>
      <c r="E91" s="40" t="s">
        <v>517</v>
      </c>
    </row>
    <row r="92" spans="1:5" ht="16.5">
      <c r="A92" s="44" t="s">
        <v>312</v>
      </c>
      <c r="B92" s="44" t="s">
        <v>313</v>
      </c>
      <c r="C92" s="38" t="s">
        <v>444</v>
      </c>
      <c r="D92" s="45">
        <v>101</v>
      </c>
      <c r="E92" s="40" t="s">
        <v>518</v>
      </c>
    </row>
    <row r="93" spans="1:5" ht="16.5">
      <c r="A93" s="44" t="s">
        <v>312</v>
      </c>
      <c r="B93" s="44" t="s">
        <v>313</v>
      </c>
      <c r="C93" s="38" t="s">
        <v>446</v>
      </c>
      <c r="D93" s="45">
        <v>103</v>
      </c>
      <c r="E93" s="40" t="s">
        <v>519</v>
      </c>
    </row>
    <row r="94" spans="1:5" ht="16.5">
      <c r="A94" s="44" t="s">
        <v>312</v>
      </c>
      <c r="B94" s="44" t="s">
        <v>313</v>
      </c>
      <c r="C94" s="38" t="s">
        <v>448</v>
      </c>
      <c r="D94" s="45">
        <v>287</v>
      </c>
      <c r="E94" s="40" t="s">
        <v>520</v>
      </c>
    </row>
    <row r="95" spans="1:5" ht="16.5">
      <c r="A95" s="44" t="s">
        <v>312</v>
      </c>
      <c r="B95" s="44" t="s">
        <v>313</v>
      </c>
      <c r="C95" s="38" t="s">
        <v>450</v>
      </c>
      <c r="D95" s="45">
        <v>113</v>
      </c>
      <c r="E95" s="40" t="s">
        <v>521</v>
      </c>
    </row>
    <row r="96" spans="1:5" ht="16.5">
      <c r="A96" s="44" t="s">
        <v>312</v>
      </c>
      <c r="B96" s="44" t="s">
        <v>313</v>
      </c>
      <c r="C96" s="38" t="s">
        <v>452</v>
      </c>
      <c r="D96" s="45">
        <v>40</v>
      </c>
      <c r="E96" s="40" t="s">
        <v>252</v>
      </c>
    </row>
    <row r="97" spans="1:5" ht="16.5">
      <c r="A97" s="44" t="s">
        <v>316</v>
      </c>
      <c r="B97" s="44" t="s">
        <v>317</v>
      </c>
      <c r="C97" s="38" t="s">
        <v>442</v>
      </c>
      <c r="D97" s="45">
        <v>251</v>
      </c>
      <c r="E97" s="40" t="s">
        <v>522</v>
      </c>
    </row>
    <row r="98" spans="1:5" ht="16.5">
      <c r="A98" s="44" t="s">
        <v>316</v>
      </c>
      <c r="B98" s="44" t="s">
        <v>317</v>
      </c>
      <c r="C98" s="38" t="s">
        <v>444</v>
      </c>
      <c r="D98" s="45">
        <v>50</v>
      </c>
      <c r="E98" s="40" t="s">
        <v>523</v>
      </c>
    </row>
    <row r="99" spans="1:5" ht="16.5">
      <c r="A99" s="44" t="s">
        <v>316</v>
      </c>
      <c r="B99" s="44" t="s">
        <v>317</v>
      </c>
      <c r="C99" s="38" t="s">
        <v>446</v>
      </c>
      <c r="D99" s="45">
        <v>418</v>
      </c>
      <c r="E99" s="40" t="s">
        <v>524</v>
      </c>
    </row>
    <row r="100" spans="1:5" ht="16.5">
      <c r="A100" s="44" t="s">
        <v>316</v>
      </c>
      <c r="B100" s="44" t="s">
        <v>317</v>
      </c>
      <c r="C100" s="38" t="s">
        <v>448</v>
      </c>
      <c r="D100" s="45">
        <v>821</v>
      </c>
      <c r="E100" s="40" t="s">
        <v>525</v>
      </c>
    </row>
    <row r="101" spans="1:5" ht="16.5">
      <c r="A101" s="44" t="s">
        <v>316</v>
      </c>
      <c r="B101" s="44" t="s">
        <v>317</v>
      </c>
      <c r="C101" s="38" t="s">
        <v>450</v>
      </c>
      <c r="D101" s="45">
        <v>168</v>
      </c>
      <c r="E101" s="40" t="s">
        <v>526</v>
      </c>
    </row>
    <row r="102" spans="1:5" ht="16.5">
      <c r="A102" s="44" t="s">
        <v>316</v>
      </c>
      <c r="B102" s="44" t="s">
        <v>317</v>
      </c>
      <c r="C102" s="38" t="s">
        <v>452</v>
      </c>
      <c r="D102" s="45">
        <v>439</v>
      </c>
      <c r="E102" s="40" t="s">
        <v>527</v>
      </c>
    </row>
    <row r="103" spans="1:5" ht="16.5">
      <c r="A103" s="44" t="s">
        <v>321</v>
      </c>
      <c r="B103" s="44" t="s">
        <v>322</v>
      </c>
      <c r="C103" s="38" t="s">
        <v>442</v>
      </c>
      <c r="D103" s="45">
        <v>206</v>
      </c>
      <c r="E103" s="40" t="s">
        <v>528</v>
      </c>
    </row>
    <row r="104" spans="1:5" ht="16.5">
      <c r="A104" s="44" t="s">
        <v>321</v>
      </c>
      <c r="B104" s="44" t="s">
        <v>322</v>
      </c>
      <c r="C104" s="38" t="s">
        <v>444</v>
      </c>
      <c r="D104" s="45">
        <v>139</v>
      </c>
      <c r="E104" s="40" t="s">
        <v>529</v>
      </c>
    </row>
    <row r="105" spans="1:5" ht="16.5">
      <c r="A105" s="44" t="s">
        <v>321</v>
      </c>
      <c r="B105" s="44" t="s">
        <v>322</v>
      </c>
      <c r="C105" s="38" t="s">
        <v>446</v>
      </c>
      <c r="D105" s="45">
        <v>128</v>
      </c>
      <c r="E105" s="40" t="s">
        <v>530</v>
      </c>
    </row>
    <row r="106" spans="1:5" ht="16.5">
      <c r="A106" s="44" t="s">
        <v>321</v>
      </c>
      <c r="B106" s="44" t="s">
        <v>322</v>
      </c>
      <c r="C106" s="38" t="s">
        <v>448</v>
      </c>
      <c r="D106" s="45">
        <v>159</v>
      </c>
      <c r="E106" s="40" t="s">
        <v>437</v>
      </c>
    </row>
    <row r="107" spans="1:5" ht="16.5">
      <c r="A107" s="44" t="s">
        <v>321</v>
      </c>
      <c r="B107" s="44" t="s">
        <v>322</v>
      </c>
      <c r="C107" s="38" t="s">
        <v>450</v>
      </c>
      <c r="D107" s="45">
        <v>162</v>
      </c>
      <c r="E107" s="40" t="s">
        <v>531</v>
      </c>
    </row>
    <row r="108" spans="1:5" ht="16.5">
      <c r="A108" s="44" t="s">
        <v>321</v>
      </c>
      <c r="B108" s="44" t="s">
        <v>322</v>
      </c>
      <c r="C108" s="38" t="s">
        <v>452</v>
      </c>
      <c r="D108" s="45">
        <v>225</v>
      </c>
      <c r="E108" s="40" t="s">
        <v>532</v>
      </c>
    </row>
    <row r="109" spans="1:5" ht="16.5">
      <c r="A109" s="44" t="s">
        <v>327</v>
      </c>
      <c r="B109" s="44" t="s">
        <v>328</v>
      </c>
      <c r="C109" s="38" t="s">
        <v>442</v>
      </c>
      <c r="D109" s="45">
        <v>498</v>
      </c>
      <c r="E109" s="40" t="s">
        <v>533</v>
      </c>
    </row>
    <row r="110" spans="1:5" ht="16.5">
      <c r="A110" s="44" t="s">
        <v>327</v>
      </c>
      <c r="B110" s="44" t="s">
        <v>328</v>
      </c>
      <c r="C110" s="38" t="s">
        <v>444</v>
      </c>
      <c r="D110" s="45">
        <v>102</v>
      </c>
      <c r="E110" s="40" t="s">
        <v>462</v>
      </c>
    </row>
    <row r="111" spans="1:5" ht="16.5">
      <c r="A111" s="44" t="s">
        <v>327</v>
      </c>
      <c r="B111" s="44" t="s">
        <v>328</v>
      </c>
      <c r="C111" s="38" t="s">
        <v>446</v>
      </c>
      <c r="D111" s="45">
        <v>265</v>
      </c>
      <c r="E111" s="40" t="s">
        <v>534</v>
      </c>
    </row>
    <row r="112" spans="1:5" ht="16.5">
      <c r="A112" s="44" t="s">
        <v>327</v>
      </c>
      <c r="B112" s="44" t="s">
        <v>328</v>
      </c>
      <c r="C112" s="38" t="s">
        <v>448</v>
      </c>
      <c r="D112" s="45">
        <v>704</v>
      </c>
      <c r="E112" s="40" t="s">
        <v>535</v>
      </c>
    </row>
    <row r="113" spans="1:5" ht="16.5">
      <c r="A113" s="44" t="s">
        <v>327</v>
      </c>
      <c r="B113" s="44" t="s">
        <v>328</v>
      </c>
      <c r="C113" s="38" t="s">
        <v>450</v>
      </c>
      <c r="D113" s="45">
        <v>40</v>
      </c>
      <c r="E113" s="40" t="s">
        <v>252</v>
      </c>
    </row>
    <row r="114" spans="1:5" ht="16.5">
      <c r="A114" s="44" t="s">
        <v>327</v>
      </c>
      <c r="B114" s="44" t="s">
        <v>328</v>
      </c>
      <c r="C114" s="38" t="s">
        <v>452</v>
      </c>
      <c r="D114" s="45">
        <v>157</v>
      </c>
      <c r="E114" s="40" t="s">
        <v>536</v>
      </c>
    </row>
    <row r="115" spans="1:5" ht="16.5">
      <c r="A115" s="44" t="s">
        <v>333</v>
      </c>
      <c r="B115" s="44" t="s">
        <v>334</v>
      </c>
      <c r="C115" s="38" t="s">
        <v>442</v>
      </c>
      <c r="D115" s="45">
        <v>132</v>
      </c>
      <c r="E115" s="40" t="s">
        <v>537</v>
      </c>
    </row>
    <row r="116" spans="1:5" ht="16.5">
      <c r="A116" s="44" t="s">
        <v>333</v>
      </c>
      <c r="B116" s="44" t="s">
        <v>334</v>
      </c>
      <c r="C116" s="38" t="s">
        <v>444</v>
      </c>
      <c r="D116" s="45">
        <v>40</v>
      </c>
      <c r="E116" s="40" t="s">
        <v>252</v>
      </c>
    </row>
    <row r="117" spans="1:5" ht="16.5">
      <c r="A117" s="44" t="s">
        <v>333</v>
      </c>
      <c r="B117" s="44" t="s">
        <v>334</v>
      </c>
      <c r="C117" s="38" t="s">
        <v>446</v>
      </c>
      <c r="D117" s="45">
        <v>40</v>
      </c>
      <c r="E117" s="40" t="s">
        <v>252</v>
      </c>
    </row>
    <row r="118" spans="1:5" ht="16.5">
      <c r="A118" s="44" t="s">
        <v>333</v>
      </c>
      <c r="B118" s="44" t="s">
        <v>334</v>
      </c>
      <c r="C118" s="38" t="s">
        <v>448</v>
      </c>
      <c r="D118" s="45">
        <v>358</v>
      </c>
      <c r="E118" s="40" t="s">
        <v>538</v>
      </c>
    </row>
    <row r="119" spans="1:5" ht="16.5">
      <c r="A119" s="44" t="s">
        <v>333</v>
      </c>
      <c r="B119" s="44" t="s">
        <v>334</v>
      </c>
      <c r="C119" s="38" t="s">
        <v>450</v>
      </c>
      <c r="D119" s="45">
        <v>40</v>
      </c>
      <c r="E119" s="40" t="s">
        <v>252</v>
      </c>
    </row>
    <row r="120" spans="1:5" ht="16.5">
      <c r="A120" s="44" t="s">
        <v>333</v>
      </c>
      <c r="B120" s="44" t="s">
        <v>334</v>
      </c>
      <c r="C120" s="38" t="s">
        <v>452</v>
      </c>
      <c r="D120" s="45">
        <v>40</v>
      </c>
      <c r="E120" s="40" t="s">
        <v>252</v>
      </c>
    </row>
    <row r="121" spans="1:5" ht="16.5">
      <c r="A121" s="44" t="s">
        <v>337</v>
      </c>
      <c r="B121" s="44" t="s">
        <v>338</v>
      </c>
      <c r="C121" s="38" t="s">
        <v>442</v>
      </c>
      <c r="D121" s="45">
        <v>1720</v>
      </c>
      <c r="E121" s="40" t="s">
        <v>539</v>
      </c>
    </row>
    <row r="122" spans="1:5" ht="16.5">
      <c r="A122" s="44" t="s">
        <v>337</v>
      </c>
      <c r="B122" s="44" t="s">
        <v>338</v>
      </c>
      <c r="C122" s="38" t="s">
        <v>444</v>
      </c>
      <c r="D122" s="45">
        <v>1320</v>
      </c>
      <c r="E122" s="40" t="s">
        <v>284</v>
      </c>
    </row>
    <row r="123" spans="1:5" ht="16.5">
      <c r="A123" s="44" t="s">
        <v>337</v>
      </c>
      <c r="B123" s="44" t="s">
        <v>338</v>
      </c>
      <c r="C123" s="38" t="s">
        <v>446</v>
      </c>
      <c r="D123" s="45">
        <v>2240</v>
      </c>
      <c r="E123" s="40" t="s">
        <v>540</v>
      </c>
    </row>
    <row r="124" spans="1:5" ht="16.5">
      <c r="A124" s="44" t="s">
        <v>337</v>
      </c>
      <c r="B124" s="44" t="s">
        <v>338</v>
      </c>
      <c r="C124" s="38" t="s">
        <v>448</v>
      </c>
      <c r="D124" s="45">
        <v>3360</v>
      </c>
      <c r="E124" s="40" t="s">
        <v>541</v>
      </c>
    </row>
    <row r="125" spans="1:5" ht="16.5">
      <c r="A125" s="44" t="s">
        <v>337</v>
      </c>
      <c r="B125" s="44" t="s">
        <v>338</v>
      </c>
      <c r="C125" s="38" t="s">
        <v>450</v>
      </c>
      <c r="D125" s="45">
        <v>2360</v>
      </c>
      <c r="E125" s="40" t="s">
        <v>542</v>
      </c>
    </row>
    <row r="126" spans="1:5" ht="16.5">
      <c r="A126" s="44" t="s">
        <v>337</v>
      </c>
      <c r="B126" s="44" t="s">
        <v>338</v>
      </c>
      <c r="C126" s="38" t="s">
        <v>452</v>
      </c>
      <c r="D126" s="45">
        <v>2360</v>
      </c>
      <c r="E126" s="40" t="s">
        <v>543</v>
      </c>
    </row>
    <row r="127" spans="1:5" ht="16.5">
      <c r="A127" s="44" t="s">
        <v>344</v>
      </c>
      <c r="B127" s="44" t="s">
        <v>345</v>
      </c>
      <c r="C127" s="38" t="s">
        <v>442</v>
      </c>
      <c r="D127" s="45">
        <v>591</v>
      </c>
      <c r="E127" s="40" t="s">
        <v>544</v>
      </c>
    </row>
    <row r="128" spans="1:5" ht="16.5">
      <c r="A128" s="44" t="s">
        <v>344</v>
      </c>
      <c r="B128" s="44" t="s">
        <v>345</v>
      </c>
      <c r="C128" s="38" t="s">
        <v>444</v>
      </c>
      <c r="D128" s="45">
        <v>636</v>
      </c>
      <c r="E128" s="40" t="s">
        <v>468</v>
      </c>
    </row>
    <row r="129" spans="1:5" ht="16.5">
      <c r="A129" s="44" t="s">
        <v>344</v>
      </c>
      <c r="B129" s="44" t="s">
        <v>345</v>
      </c>
      <c r="C129" s="38" t="s">
        <v>446</v>
      </c>
      <c r="D129" s="45">
        <v>595</v>
      </c>
      <c r="E129" s="40" t="s">
        <v>434</v>
      </c>
    </row>
    <row r="130" spans="1:5" ht="16.5">
      <c r="A130" s="44" t="s">
        <v>344</v>
      </c>
      <c r="B130" s="44" t="s">
        <v>345</v>
      </c>
      <c r="C130" s="38" t="s">
        <v>448</v>
      </c>
      <c r="D130" s="45">
        <v>843</v>
      </c>
      <c r="E130" s="40" t="s">
        <v>545</v>
      </c>
    </row>
    <row r="131" spans="1:5" ht="16.5">
      <c r="A131" s="44" t="s">
        <v>344</v>
      </c>
      <c r="B131" s="44" t="s">
        <v>345</v>
      </c>
      <c r="C131" s="38" t="s">
        <v>450</v>
      </c>
      <c r="D131" s="45">
        <v>726</v>
      </c>
      <c r="E131" s="40" t="s">
        <v>546</v>
      </c>
    </row>
    <row r="132" spans="1:5" ht="16.5">
      <c r="A132" s="44" t="s">
        <v>344</v>
      </c>
      <c r="B132" s="44" t="s">
        <v>345</v>
      </c>
      <c r="C132" s="38" t="s">
        <v>452</v>
      </c>
      <c r="D132" s="45">
        <v>466</v>
      </c>
      <c r="E132" s="40" t="s">
        <v>547</v>
      </c>
    </row>
    <row r="133" spans="1:5" ht="16.5">
      <c r="A133" s="44" t="s">
        <v>351</v>
      </c>
      <c r="B133" s="44" t="s">
        <v>352</v>
      </c>
      <c r="C133" s="38" t="s">
        <v>442</v>
      </c>
      <c r="D133" s="45">
        <v>120</v>
      </c>
      <c r="E133" s="40" t="s">
        <v>354</v>
      </c>
    </row>
    <row r="134" spans="1:5" ht="16.5">
      <c r="A134" s="44" t="s">
        <v>351</v>
      </c>
      <c r="B134" s="44" t="s">
        <v>352</v>
      </c>
      <c r="C134" s="38" t="s">
        <v>444</v>
      </c>
      <c r="D134" s="45">
        <v>226</v>
      </c>
      <c r="E134" s="40" t="s">
        <v>548</v>
      </c>
    </row>
    <row r="135" spans="1:5" ht="16.5">
      <c r="A135" s="44" t="s">
        <v>351</v>
      </c>
      <c r="B135" s="44" t="s">
        <v>352</v>
      </c>
      <c r="C135" s="38" t="s">
        <v>446</v>
      </c>
      <c r="D135" s="45">
        <v>120</v>
      </c>
      <c r="E135" s="40" t="s">
        <v>354</v>
      </c>
    </row>
    <row r="136" spans="1:5" ht="16.5">
      <c r="A136" s="44" t="s">
        <v>351</v>
      </c>
      <c r="B136" s="44" t="s">
        <v>352</v>
      </c>
      <c r="C136" s="38" t="s">
        <v>448</v>
      </c>
      <c r="D136" s="45">
        <v>120</v>
      </c>
      <c r="E136" s="40" t="s">
        <v>354</v>
      </c>
    </row>
    <row r="137" spans="1:5" ht="16.5">
      <c r="A137" s="44" t="s">
        <v>351</v>
      </c>
      <c r="B137" s="44" t="s">
        <v>352</v>
      </c>
      <c r="C137" s="38" t="s">
        <v>450</v>
      </c>
      <c r="D137" s="45">
        <v>120</v>
      </c>
      <c r="E137" s="40" t="s">
        <v>354</v>
      </c>
    </row>
    <row r="138" spans="1:5" ht="16.5">
      <c r="A138" s="44" t="s">
        <v>351</v>
      </c>
      <c r="B138" s="44" t="s">
        <v>352</v>
      </c>
      <c r="C138" s="38" t="s">
        <v>452</v>
      </c>
      <c r="D138" s="45">
        <v>259</v>
      </c>
      <c r="E138" s="40" t="s">
        <v>549</v>
      </c>
    </row>
    <row r="139" spans="1:5" ht="16.5">
      <c r="A139" s="44" t="s">
        <v>356</v>
      </c>
      <c r="B139" s="44" t="s">
        <v>357</v>
      </c>
      <c r="C139" s="38" t="s">
        <v>442</v>
      </c>
      <c r="D139" s="45">
        <v>4973</v>
      </c>
      <c r="E139" s="40" t="s">
        <v>550</v>
      </c>
    </row>
    <row r="140" spans="1:5" ht="16.5">
      <c r="A140" s="44" t="s">
        <v>356</v>
      </c>
      <c r="B140" s="44" t="s">
        <v>357</v>
      </c>
      <c r="C140" s="38" t="s">
        <v>444</v>
      </c>
      <c r="D140" s="45">
        <v>4290</v>
      </c>
      <c r="E140" s="40" t="s">
        <v>551</v>
      </c>
    </row>
    <row r="141" spans="1:5" ht="16.5">
      <c r="A141" s="44" t="s">
        <v>356</v>
      </c>
      <c r="B141" s="44" t="s">
        <v>357</v>
      </c>
      <c r="C141" s="38" t="s">
        <v>446</v>
      </c>
      <c r="D141" s="45">
        <v>6766</v>
      </c>
      <c r="E141" s="40" t="s">
        <v>552</v>
      </c>
    </row>
    <row r="142" spans="1:5" ht="16.5">
      <c r="A142" s="44" t="s">
        <v>356</v>
      </c>
      <c r="B142" s="44" t="s">
        <v>357</v>
      </c>
      <c r="C142" s="38" t="s">
        <v>448</v>
      </c>
      <c r="D142" s="45">
        <v>8162</v>
      </c>
      <c r="E142" s="40" t="s">
        <v>553</v>
      </c>
    </row>
    <row r="143" spans="1:5" ht="16.5">
      <c r="A143" s="44" t="s">
        <v>356</v>
      </c>
      <c r="B143" s="44" t="s">
        <v>357</v>
      </c>
      <c r="C143" s="38" t="s">
        <v>450</v>
      </c>
      <c r="D143" s="45">
        <v>8244</v>
      </c>
      <c r="E143" s="40" t="s">
        <v>554</v>
      </c>
    </row>
    <row r="144" spans="1:5" ht="16.5">
      <c r="A144" s="44" t="s">
        <v>356</v>
      </c>
      <c r="B144" s="44" t="s">
        <v>357</v>
      </c>
      <c r="C144" s="38" t="s">
        <v>452</v>
      </c>
      <c r="D144" s="45">
        <v>8676</v>
      </c>
      <c r="E144" s="40" t="s">
        <v>555</v>
      </c>
    </row>
    <row r="145" spans="1:5" ht="16.5">
      <c r="A145" s="44" t="s">
        <v>363</v>
      </c>
      <c r="B145" s="44" t="s">
        <v>364</v>
      </c>
      <c r="C145" s="38" t="s">
        <v>442</v>
      </c>
      <c r="D145" s="45">
        <v>266</v>
      </c>
      <c r="E145" s="40" t="s">
        <v>306</v>
      </c>
    </row>
    <row r="146" spans="1:5" ht="16.5">
      <c r="A146" s="44" t="s">
        <v>363</v>
      </c>
      <c r="B146" s="44" t="s">
        <v>364</v>
      </c>
      <c r="C146" s="38" t="s">
        <v>444</v>
      </c>
      <c r="D146" s="45">
        <v>51</v>
      </c>
      <c r="E146" s="40" t="s">
        <v>556</v>
      </c>
    </row>
    <row r="147" spans="1:5" ht="16.5">
      <c r="A147" s="44" t="s">
        <v>363</v>
      </c>
      <c r="B147" s="44" t="s">
        <v>364</v>
      </c>
      <c r="C147" s="38" t="s">
        <v>446</v>
      </c>
      <c r="D147" s="45">
        <v>165</v>
      </c>
      <c r="E147" s="40" t="s">
        <v>557</v>
      </c>
    </row>
    <row r="148" spans="1:5" ht="16.5">
      <c r="A148" s="44" t="s">
        <v>363</v>
      </c>
      <c r="B148" s="44" t="s">
        <v>364</v>
      </c>
      <c r="C148" s="38" t="s">
        <v>448</v>
      </c>
      <c r="D148" s="45">
        <v>383</v>
      </c>
      <c r="E148" s="40" t="s">
        <v>558</v>
      </c>
    </row>
    <row r="149" spans="1:5" ht="16.5">
      <c r="A149" s="44" t="s">
        <v>363</v>
      </c>
      <c r="B149" s="44" t="s">
        <v>364</v>
      </c>
      <c r="C149" s="38" t="s">
        <v>450</v>
      </c>
      <c r="D149" s="45">
        <v>40</v>
      </c>
      <c r="E149" s="40" t="s">
        <v>252</v>
      </c>
    </row>
    <row r="150" spans="1:5" ht="16.5">
      <c r="A150" s="44" t="s">
        <v>363</v>
      </c>
      <c r="B150" s="44" t="s">
        <v>364</v>
      </c>
      <c r="C150" s="38" t="s">
        <v>452</v>
      </c>
      <c r="D150" s="45">
        <v>40</v>
      </c>
      <c r="E150" s="40" t="s">
        <v>252</v>
      </c>
    </row>
    <row r="151" spans="1:5" ht="16.5">
      <c r="A151" s="44" t="s">
        <v>367</v>
      </c>
      <c r="B151" s="44" t="s">
        <v>368</v>
      </c>
      <c r="C151" s="38" t="s">
        <v>442</v>
      </c>
      <c r="D151" s="45">
        <v>152</v>
      </c>
      <c r="E151" s="40" t="s">
        <v>559</v>
      </c>
    </row>
    <row r="152" spans="1:5" ht="16.5">
      <c r="A152" s="44" t="s">
        <v>367</v>
      </c>
      <c r="B152" s="44" t="s">
        <v>368</v>
      </c>
      <c r="C152" s="38" t="s">
        <v>444</v>
      </c>
      <c r="D152" s="45">
        <v>63</v>
      </c>
      <c r="E152" s="40" t="s">
        <v>560</v>
      </c>
    </row>
    <row r="153" spans="1:5" ht="16.5">
      <c r="A153" s="44" t="s">
        <v>367</v>
      </c>
      <c r="B153" s="44" t="s">
        <v>368</v>
      </c>
      <c r="C153" s="38" t="s">
        <v>446</v>
      </c>
      <c r="D153" s="45">
        <v>142</v>
      </c>
      <c r="E153" s="40" t="s">
        <v>561</v>
      </c>
    </row>
    <row r="154" spans="1:5" ht="16.5">
      <c r="A154" s="44" t="s">
        <v>367</v>
      </c>
      <c r="B154" s="44" t="s">
        <v>368</v>
      </c>
      <c r="C154" s="38" t="s">
        <v>448</v>
      </c>
      <c r="D154" s="45">
        <v>161</v>
      </c>
      <c r="E154" s="40" t="s">
        <v>562</v>
      </c>
    </row>
    <row r="155" spans="1:5" ht="16.5">
      <c r="A155" s="44" t="s">
        <v>367</v>
      </c>
      <c r="B155" s="44" t="s">
        <v>368</v>
      </c>
      <c r="C155" s="38" t="s">
        <v>450</v>
      </c>
      <c r="D155" s="45">
        <v>62</v>
      </c>
      <c r="E155" s="40" t="s">
        <v>563</v>
      </c>
    </row>
    <row r="156" spans="1:5" ht="16.5">
      <c r="A156" s="44" t="s">
        <v>367</v>
      </c>
      <c r="B156" s="44" t="s">
        <v>368</v>
      </c>
      <c r="C156" s="38" t="s">
        <v>452</v>
      </c>
      <c r="D156" s="45">
        <v>51</v>
      </c>
      <c r="E156" s="40" t="s">
        <v>556</v>
      </c>
    </row>
    <row r="157" spans="1:5" ht="16.5">
      <c r="A157" s="44" t="s">
        <v>373</v>
      </c>
      <c r="B157" s="44" t="s">
        <v>374</v>
      </c>
      <c r="C157" s="38" t="s">
        <v>442</v>
      </c>
      <c r="D157" s="45">
        <v>640</v>
      </c>
      <c r="E157" s="40" t="s">
        <v>564</v>
      </c>
    </row>
    <row r="158" spans="1:5" ht="16.5">
      <c r="A158" s="44" t="s">
        <v>373</v>
      </c>
      <c r="B158" s="44" t="s">
        <v>374</v>
      </c>
      <c r="C158" s="38" t="s">
        <v>444</v>
      </c>
      <c r="D158" s="45">
        <v>1280</v>
      </c>
      <c r="E158" s="40" t="s">
        <v>565</v>
      </c>
    </row>
    <row r="159" spans="1:5" ht="16.5">
      <c r="A159" s="44" t="s">
        <v>373</v>
      </c>
      <c r="B159" s="44" t="s">
        <v>374</v>
      </c>
      <c r="C159" s="38" t="s">
        <v>446</v>
      </c>
      <c r="D159" s="45">
        <v>1320</v>
      </c>
      <c r="E159" s="40" t="s">
        <v>284</v>
      </c>
    </row>
    <row r="160" spans="1:5" ht="16.5">
      <c r="A160" s="44" t="s">
        <v>373</v>
      </c>
      <c r="B160" s="44" t="s">
        <v>374</v>
      </c>
      <c r="C160" s="38" t="s">
        <v>448</v>
      </c>
      <c r="D160" s="45">
        <v>2520</v>
      </c>
      <c r="E160" s="40" t="s">
        <v>566</v>
      </c>
    </row>
    <row r="161" spans="1:5" ht="16.5">
      <c r="A161" s="44" t="s">
        <v>373</v>
      </c>
      <c r="B161" s="44" t="s">
        <v>374</v>
      </c>
      <c r="C161" s="38" t="s">
        <v>450</v>
      </c>
      <c r="D161" s="45">
        <v>1040</v>
      </c>
      <c r="E161" s="40" t="s">
        <v>567</v>
      </c>
    </row>
    <row r="162" spans="1:5" ht="16.5">
      <c r="A162" s="44" t="s">
        <v>373</v>
      </c>
      <c r="B162" s="44" t="s">
        <v>374</v>
      </c>
      <c r="C162" s="38" t="s">
        <v>452</v>
      </c>
      <c r="D162" s="45">
        <v>1560</v>
      </c>
      <c r="E162" s="40" t="s">
        <v>568</v>
      </c>
    </row>
    <row r="163" spans="1:5" ht="16.5">
      <c r="A163" s="44" t="s">
        <v>380</v>
      </c>
      <c r="B163" s="44" t="s">
        <v>381</v>
      </c>
      <c r="C163" s="38" t="s">
        <v>442</v>
      </c>
      <c r="D163" s="45">
        <v>40</v>
      </c>
      <c r="E163" s="40" t="s">
        <v>252</v>
      </c>
    </row>
    <row r="164" spans="1:5" ht="16.5">
      <c r="A164" s="44" t="s">
        <v>380</v>
      </c>
      <c r="B164" s="44" t="s">
        <v>381</v>
      </c>
      <c r="C164" s="38" t="s">
        <v>444</v>
      </c>
      <c r="D164" s="45">
        <v>40</v>
      </c>
      <c r="E164" s="40" t="s">
        <v>252</v>
      </c>
    </row>
    <row r="165" spans="1:5" ht="16.5">
      <c r="A165" s="44" t="s">
        <v>380</v>
      </c>
      <c r="B165" s="44" t="s">
        <v>381</v>
      </c>
      <c r="C165" s="38" t="s">
        <v>446</v>
      </c>
      <c r="D165" s="45">
        <v>40</v>
      </c>
      <c r="E165" s="40" t="s">
        <v>252</v>
      </c>
    </row>
    <row r="166" spans="1:5" ht="16.5">
      <c r="A166" s="44" t="s">
        <v>380</v>
      </c>
      <c r="B166" s="44" t="s">
        <v>381</v>
      </c>
      <c r="C166" s="38" t="s">
        <v>448</v>
      </c>
      <c r="D166" s="45">
        <v>40</v>
      </c>
      <c r="E166" s="40" t="s">
        <v>252</v>
      </c>
    </row>
    <row r="167" spans="1:5" ht="16.5">
      <c r="A167" s="44" t="s">
        <v>380</v>
      </c>
      <c r="B167" s="44" t="s">
        <v>381</v>
      </c>
      <c r="C167" s="38" t="s">
        <v>450</v>
      </c>
      <c r="D167" s="45">
        <v>40</v>
      </c>
      <c r="E167" s="40" t="s">
        <v>252</v>
      </c>
    </row>
    <row r="168" spans="1:5" ht="16.5">
      <c r="A168" s="44" t="s">
        <v>380</v>
      </c>
      <c r="B168" s="44" t="s">
        <v>381</v>
      </c>
      <c r="C168" s="38" t="s">
        <v>452</v>
      </c>
      <c r="D168" s="45">
        <v>40</v>
      </c>
      <c r="E168" s="40" t="s">
        <v>252</v>
      </c>
    </row>
    <row r="169" spans="1:5" ht="16.5">
      <c r="A169" s="44" t="s">
        <v>382</v>
      </c>
      <c r="B169" s="44" t="s">
        <v>383</v>
      </c>
      <c r="C169" s="38" t="s">
        <v>442</v>
      </c>
      <c r="D169" s="45">
        <v>40</v>
      </c>
      <c r="E169" s="40" t="s">
        <v>252</v>
      </c>
    </row>
    <row r="170" spans="1:5" ht="16.5">
      <c r="A170" s="44" t="s">
        <v>382</v>
      </c>
      <c r="B170" s="44" t="s">
        <v>383</v>
      </c>
      <c r="C170" s="38" t="s">
        <v>444</v>
      </c>
      <c r="D170" s="45">
        <v>40</v>
      </c>
      <c r="E170" s="40" t="s">
        <v>252</v>
      </c>
    </row>
    <row r="171" spans="1:5" ht="16.5">
      <c r="A171" s="44" t="s">
        <v>382</v>
      </c>
      <c r="B171" s="44" t="s">
        <v>383</v>
      </c>
      <c r="C171" s="38" t="s">
        <v>446</v>
      </c>
      <c r="D171" s="45">
        <v>41</v>
      </c>
      <c r="E171" s="40" t="s">
        <v>508</v>
      </c>
    </row>
    <row r="172" spans="1:5" ht="16.5">
      <c r="A172" s="44" t="s">
        <v>382</v>
      </c>
      <c r="B172" s="44" t="s">
        <v>383</v>
      </c>
      <c r="C172" s="38" t="s">
        <v>448</v>
      </c>
      <c r="D172" s="45">
        <v>236</v>
      </c>
      <c r="E172" s="40" t="s">
        <v>309</v>
      </c>
    </row>
    <row r="173" spans="1:5" ht="16.5">
      <c r="A173" s="44" t="s">
        <v>382</v>
      </c>
      <c r="B173" s="44" t="s">
        <v>383</v>
      </c>
      <c r="C173" s="38" t="s">
        <v>450</v>
      </c>
      <c r="D173" s="45">
        <v>576</v>
      </c>
      <c r="E173" s="40" t="s">
        <v>569</v>
      </c>
    </row>
    <row r="174" spans="1:5" ht="16.5">
      <c r="A174" s="44" t="s">
        <v>382</v>
      </c>
      <c r="B174" s="44" t="s">
        <v>383</v>
      </c>
      <c r="C174" s="38" t="s">
        <v>452</v>
      </c>
      <c r="D174" s="45">
        <v>334</v>
      </c>
      <c r="E174" s="40" t="s">
        <v>570</v>
      </c>
    </row>
    <row r="175" spans="1:5" ht="16.5">
      <c r="A175" s="44" t="s">
        <v>387</v>
      </c>
      <c r="B175" s="44" t="s">
        <v>388</v>
      </c>
      <c r="C175" s="38" t="s">
        <v>442</v>
      </c>
      <c r="D175" s="45">
        <v>215</v>
      </c>
      <c r="E175" s="40" t="s">
        <v>571</v>
      </c>
    </row>
    <row r="176" spans="1:5" ht="16.5">
      <c r="A176" s="44" t="s">
        <v>387</v>
      </c>
      <c r="B176" s="44" t="s">
        <v>388</v>
      </c>
      <c r="C176" s="38" t="s">
        <v>444</v>
      </c>
      <c r="D176" s="45">
        <v>208</v>
      </c>
      <c r="E176" s="40" t="s">
        <v>365</v>
      </c>
    </row>
    <row r="177" spans="1:5" ht="16.5">
      <c r="A177" s="44" t="s">
        <v>387</v>
      </c>
      <c r="B177" s="44" t="s">
        <v>388</v>
      </c>
      <c r="C177" s="38" t="s">
        <v>446</v>
      </c>
      <c r="D177" s="45">
        <v>201</v>
      </c>
      <c r="E177" s="40" t="s">
        <v>572</v>
      </c>
    </row>
    <row r="178" spans="1:5" ht="16.5">
      <c r="A178" s="44" t="s">
        <v>387</v>
      </c>
      <c r="B178" s="44" t="s">
        <v>388</v>
      </c>
      <c r="C178" s="38" t="s">
        <v>448</v>
      </c>
      <c r="D178" s="45">
        <v>534</v>
      </c>
      <c r="E178" s="40" t="s">
        <v>573</v>
      </c>
    </row>
    <row r="179" spans="1:5" ht="16.5">
      <c r="A179" s="44" t="s">
        <v>387</v>
      </c>
      <c r="B179" s="44" t="s">
        <v>388</v>
      </c>
      <c r="C179" s="38" t="s">
        <v>450</v>
      </c>
      <c r="D179" s="45">
        <v>379</v>
      </c>
      <c r="E179" s="40" t="s">
        <v>574</v>
      </c>
    </row>
    <row r="180" spans="1:5" ht="16.5">
      <c r="A180" s="44" t="s">
        <v>387</v>
      </c>
      <c r="B180" s="44" t="s">
        <v>388</v>
      </c>
      <c r="C180" s="38" t="s">
        <v>452</v>
      </c>
      <c r="D180" s="45">
        <v>269</v>
      </c>
      <c r="E180" s="40" t="s">
        <v>575</v>
      </c>
    </row>
    <row r="181" spans="1:5" ht="16.5">
      <c r="A181" s="44" t="s">
        <v>393</v>
      </c>
      <c r="B181" s="44" t="s">
        <v>394</v>
      </c>
      <c r="C181" s="38" t="s">
        <v>442</v>
      </c>
      <c r="D181" s="45">
        <v>163</v>
      </c>
      <c r="E181" s="40" t="s">
        <v>576</v>
      </c>
    </row>
    <row r="182" spans="1:5" ht="16.5">
      <c r="A182" s="44" t="s">
        <v>393</v>
      </c>
      <c r="B182" s="44" t="s">
        <v>394</v>
      </c>
      <c r="C182" s="38" t="s">
        <v>444</v>
      </c>
      <c r="D182" s="45">
        <v>41</v>
      </c>
      <c r="E182" s="40" t="s">
        <v>508</v>
      </c>
    </row>
    <row r="183" spans="1:5" ht="16.5">
      <c r="A183" s="44" t="s">
        <v>393</v>
      </c>
      <c r="B183" s="44" t="s">
        <v>394</v>
      </c>
      <c r="C183" s="38" t="s">
        <v>446</v>
      </c>
      <c r="D183" s="45">
        <v>245</v>
      </c>
      <c r="E183" s="40" t="s">
        <v>577</v>
      </c>
    </row>
    <row r="184" spans="1:5" ht="16.5">
      <c r="A184" s="44" t="s">
        <v>393</v>
      </c>
      <c r="B184" s="44" t="s">
        <v>394</v>
      </c>
      <c r="C184" s="38" t="s">
        <v>448</v>
      </c>
      <c r="D184" s="45">
        <v>611</v>
      </c>
      <c r="E184" s="40" t="s">
        <v>578</v>
      </c>
    </row>
    <row r="185" spans="1:5" ht="16.5">
      <c r="A185" s="44" t="s">
        <v>393</v>
      </c>
      <c r="B185" s="44" t="s">
        <v>394</v>
      </c>
      <c r="C185" s="38" t="s">
        <v>450</v>
      </c>
      <c r="D185" s="45">
        <v>256</v>
      </c>
      <c r="E185" s="40" t="s">
        <v>579</v>
      </c>
    </row>
    <row r="186" spans="1:5" ht="16.5">
      <c r="A186" s="44" t="s">
        <v>393</v>
      </c>
      <c r="B186" s="44" t="s">
        <v>394</v>
      </c>
      <c r="C186" s="38" t="s">
        <v>452</v>
      </c>
      <c r="D186" s="45">
        <v>61</v>
      </c>
      <c r="E186" s="40" t="s">
        <v>580</v>
      </c>
    </row>
    <row r="187" spans="1:5" ht="16.5">
      <c r="A187" s="44" t="s">
        <v>400</v>
      </c>
      <c r="B187" s="44" t="s">
        <v>401</v>
      </c>
      <c r="C187" s="38" t="s">
        <v>442</v>
      </c>
      <c r="D187" s="45">
        <v>200</v>
      </c>
      <c r="E187" s="40" t="s">
        <v>403</v>
      </c>
    </row>
    <row r="188" spans="1:5" ht="16.5">
      <c r="A188" s="44" t="s">
        <v>400</v>
      </c>
      <c r="B188" s="44" t="s">
        <v>401</v>
      </c>
      <c r="C188" s="38" t="s">
        <v>444</v>
      </c>
      <c r="D188" s="45">
        <v>240</v>
      </c>
      <c r="E188" s="40" t="s">
        <v>402</v>
      </c>
    </row>
    <row r="189" spans="1:5" ht="16.5">
      <c r="A189" s="44" t="s">
        <v>400</v>
      </c>
      <c r="B189" s="44" t="s">
        <v>401</v>
      </c>
      <c r="C189" s="38" t="s">
        <v>446</v>
      </c>
      <c r="D189" s="45">
        <v>240</v>
      </c>
      <c r="E189" s="40" t="s">
        <v>402</v>
      </c>
    </row>
    <row r="190" spans="1:5" ht="16.5">
      <c r="A190" s="44" t="s">
        <v>400</v>
      </c>
      <c r="B190" s="44" t="s">
        <v>401</v>
      </c>
      <c r="C190" s="38" t="s">
        <v>448</v>
      </c>
      <c r="D190" s="45">
        <v>280</v>
      </c>
      <c r="E190" s="40" t="s">
        <v>581</v>
      </c>
    </row>
    <row r="191" spans="1:5" ht="16.5">
      <c r="A191" s="44" t="s">
        <v>400</v>
      </c>
      <c r="B191" s="44" t="s">
        <v>401</v>
      </c>
      <c r="C191" s="38" t="s">
        <v>450</v>
      </c>
      <c r="D191" s="45">
        <v>280</v>
      </c>
      <c r="E191" s="40" t="s">
        <v>582</v>
      </c>
    </row>
    <row r="192" spans="1:5" ht="16.5">
      <c r="A192" s="44" t="s">
        <v>400</v>
      </c>
      <c r="B192" s="44" t="s">
        <v>401</v>
      </c>
      <c r="C192" s="38" t="s">
        <v>452</v>
      </c>
      <c r="D192" s="45">
        <v>240</v>
      </c>
      <c r="E192" s="40" t="s">
        <v>402</v>
      </c>
    </row>
    <row r="193" spans="1:5" ht="16.5">
      <c r="A193" s="44" t="s">
        <v>406</v>
      </c>
      <c r="B193" s="44" t="s">
        <v>407</v>
      </c>
      <c r="C193" s="38" t="s">
        <v>442</v>
      </c>
      <c r="D193" s="45">
        <v>7760</v>
      </c>
      <c r="E193" s="40" t="s">
        <v>583</v>
      </c>
    </row>
    <row r="194" spans="1:5" ht="16.5">
      <c r="A194" s="44" t="s">
        <v>406</v>
      </c>
      <c r="B194" s="44" t="s">
        <v>407</v>
      </c>
      <c r="C194" s="38" t="s">
        <v>444</v>
      </c>
      <c r="D194" s="45">
        <v>5360</v>
      </c>
      <c r="E194" s="40" t="s">
        <v>584</v>
      </c>
    </row>
    <row r="195" spans="1:5" ht="16.5">
      <c r="A195" s="44" t="s">
        <v>406</v>
      </c>
      <c r="B195" s="44" t="s">
        <v>407</v>
      </c>
      <c r="C195" s="38" t="s">
        <v>446</v>
      </c>
      <c r="D195" s="45">
        <v>7920</v>
      </c>
      <c r="E195" s="40" t="s">
        <v>585</v>
      </c>
    </row>
    <row r="196" spans="1:5" ht="16.5">
      <c r="A196" s="44" t="s">
        <v>406</v>
      </c>
      <c r="B196" s="44" t="s">
        <v>407</v>
      </c>
      <c r="C196" s="38" t="s">
        <v>448</v>
      </c>
      <c r="D196" s="45">
        <v>9360</v>
      </c>
      <c r="E196" s="40" t="s">
        <v>586</v>
      </c>
    </row>
    <row r="197" spans="1:5" ht="16.5">
      <c r="A197" s="44" t="s">
        <v>406</v>
      </c>
      <c r="B197" s="44" t="s">
        <v>407</v>
      </c>
      <c r="C197" s="38" t="s">
        <v>450</v>
      </c>
      <c r="D197" s="45">
        <v>6880</v>
      </c>
      <c r="E197" s="40" t="s">
        <v>587</v>
      </c>
    </row>
    <row r="198" spans="1:5" ht="16.5">
      <c r="A198" s="44" t="s">
        <v>406</v>
      </c>
      <c r="B198" s="44" t="s">
        <v>407</v>
      </c>
      <c r="C198" s="38" t="s">
        <v>452</v>
      </c>
      <c r="D198" s="45">
        <v>10000</v>
      </c>
      <c r="E198" s="40" t="s">
        <v>588</v>
      </c>
    </row>
    <row r="199" spans="1:5" ht="16.5">
      <c r="A199" s="44" t="s">
        <v>413</v>
      </c>
      <c r="B199" s="44" t="s">
        <v>414</v>
      </c>
      <c r="C199" s="38" t="s">
        <v>442</v>
      </c>
      <c r="D199" s="45">
        <v>13600</v>
      </c>
      <c r="E199" s="40" t="s">
        <v>589</v>
      </c>
    </row>
    <row r="200" spans="1:5" ht="16.5">
      <c r="A200" s="44" t="s">
        <v>413</v>
      </c>
      <c r="B200" s="44" t="s">
        <v>414</v>
      </c>
      <c r="C200" s="38" t="s">
        <v>444</v>
      </c>
      <c r="D200" s="45">
        <v>11160</v>
      </c>
      <c r="E200" s="40" t="s">
        <v>590</v>
      </c>
    </row>
    <row r="201" spans="1:5" ht="16.5">
      <c r="A201" s="44" t="s">
        <v>413</v>
      </c>
      <c r="B201" s="44" t="s">
        <v>414</v>
      </c>
      <c r="C201" s="38" t="s">
        <v>446</v>
      </c>
      <c r="D201" s="45">
        <v>14160</v>
      </c>
      <c r="E201" s="40" t="s">
        <v>591</v>
      </c>
    </row>
    <row r="202" spans="1:5" ht="16.5">
      <c r="A202" s="44" t="s">
        <v>413</v>
      </c>
      <c r="B202" s="44" t="s">
        <v>414</v>
      </c>
      <c r="C202" s="38" t="s">
        <v>448</v>
      </c>
      <c r="D202" s="45">
        <v>16800</v>
      </c>
      <c r="E202" s="40" t="s">
        <v>592</v>
      </c>
    </row>
    <row r="203" spans="1:5" ht="16.5">
      <c r="A203" s="44" t="s">
        <v>413</v>
      </c>
      <c r="B203" s="44" t="s">
        <v>414</v>
      </c>
      <c r="C203" s="38" t="s">
        <v>450</v>
      </c>
      <c r="D203" s="45">
        <v>18160</v>
      </c>
      <c r="E203" s="40" t="s">
        <v>593</v>
      </c>
    </row>
    <row r="204" spans="1:5" ht="16.5">
      <c r="A204" s="44" t="s">
        <v>413</v>
      </c>
      <c r="B204" s="44" t="s">
        <v>414</v>
      </c>
      <c r="C204" s="38" t="s">
        <v>452</v>
      </c>
      <c r="D204" s="45">
        <v>14120</v>
      </c>
      <c r="E204" s="40" t="s">
        <v>594</v>
      </c>
    </row>
    <row r="205" spans="1:5" ht="16.5">
      <c r="A205" s="44" t="s">
        <v>420</v>
      </c>
      <c r="B205" s="44" t="s">
        <v>421</v>
      </c>
      <c r="C205" s="38" t="s">
        <v>472</v>
      </c>
      <c r="D205" s="45">
        <v>28800</v>
      </c>
      <c r="E205" s="40" t="s">
        <v>595</v>
      </c>
    </row>
    <row r="206" spans="1:5" ht="16.5">
      <c r="A206" s="44" t="s">
        <v>420</v>
      </c>
      <c r="B206" s="44" t="s">
        <v>421</v>
      </c>
      <c r="C206" s="38" t="s">
        <v>442</v>
      </c>
      <c r="D206" s="45">
        <v>28160</v>
      </c>
      <c r="E206" s="40" t="s">
        <v>596</v>
      </c>
    </row>
    <row r="207" spans="1:5" ht="16.5">
      <c r="A207" s="44" t="s">
        <v>420</v>
      </c>
      <c r="B207" s="44" t="s">
        <v>421</v>
      </c>
      <c r="C207" s="38" t="s">
        <v>475</v>
      </c>
      <c r="D207" s="45">
        <v>18240</v>
      </c>
      <c r="E207" s="40" t="s">
        <v>597</v>
      </c>
    </row>
    <row r="208" spans="1:5" ht="16.5">
      <c r="A208" s="44" t="s">
        <v>420</v>
      </c>
      <c r="B208" s="44" t="s">
        <v>421</v>
      </c>
      <c r="C208" s="38" t="s">
        <v>444</v>
      </c>
      <c r="D208" s="45">
        <v>27760</v>
      </c>
      <c r="E208" s="40" t="s">
        <v>598</v>
      </c>
    </row>
    <row r="209" spans="1:5" ht="16.5">
      <c r="A209" s="44" t="s">
        <v>420</v>
      </c>
      <c r="B209" s="44" t="s">
        <v>421</v>
      </c>
      <c r="C209" s="38" t="s">
        <v>478</v>
      </c>
      <c r="D209" s="45">
        <v>31200</v>
      </c>
      <c r="E209" s="40" t="s">
        <v>599</v>
      </c>
    </row>
    <row r="210" spans="1:5" ht="16.5">
      <c r="A210" s="44" t="s">
        <v>420</v>
      </c>
      <c r="B210" s="44" t="s">
        <v>421</v>
      </c>
      <c r="C210" s="38" t="s">
        <v>446</v>
      </c>
      <c r="D210" s="45">
        <v>34960</v>
      </c>
      <c r="E210" s="40" t="s">
        <v>600</v>
      </c>
    </row>
    <row r="211" spans="1:5" ht="16.5">
      <c r="A211" s="44" t="s">
        <v>420</v>
      </c>
      <c r="B211" s="44" t="s">
        <v>421</v>
      </c>
      <c r="C211" s="38" t="s">
        <v>481</v>
      </c>
      <c r="D211" s="45">
        <v>45600</v>
      </c>
      <c r="E211" s="40" t="s">
        <v>601</v>
      </c>
    </row>
    <row r="212" spans="1:5" ht="16.5">
      <c r="A212" s="44" t="s">
        <v>420</v>
      </c>
      <c r="B212" s="44" t="s">
        <v>421</v>
      </c>
      <c r="C212" s="38" t="s">
        <v>448</v>
      </c>
      <c r="D212" s="45">
        <v>45920</v>
      </c>
      <c r="E212" s="40" t="s">
        <v>602</v>
      </c>
    </row>
    <row r="213" spans="1:5" ht="16.5">
      <c r="A213" s="44" t="s">
        <v>420</v>
      </c>
      <c r="B213" s="44" t="s">
        <v>421</v>
      </c>
      <c r="C213" s="38" t="s">
        <v>484</v>
      </c>
      <c r="D213" s="45">
        <v>46800</v>
      </c>
      <c r="E213" s="40" t="s">
        <v>603</v>
      </c>
    </row>
    <row r="214" spans="1:5" ht="16.5">
      <c r="A214" s="44" t="s">
        <v>420</v>
      </c>
      <c r="B214" s="44" t="s">
        <v>421</v>
      </c>
      <c r="C214" s="38" t="s">
        <v>450</v>
      </c>
      <c r="D214" s="45">
        <v>43040</v>
      </c>
      <c r="E214" s="40" t="s">
        <v>604</v>
      </c>
    </row>
    <row r="215" spans="1:5" ht="16.5">
      <c r="A215" s="44" t="s">
        <v>420</v>
      </c>
      <c r="B215" s="44" t="s">
        <v>421</v>
      </c>
      <c r="C215" s="38" t="s">
        <v>487</v>
      </c>
      <c r="D215" s="45">
        <v>40080</v>
      </c>
      <c r="E215" s="40" t="s">
        <v>605</v>
      </c>
    </row>
    <row r="216" spans="1:5" ht="16.5">
      <c r="A216" s="44" t="s">
        <v>420</v>
      </c>
      <c r="B216" s="44" t="s">
        <v>421</v>
      </c>
      <c r="C216" s="38" t="s">
        <v>452</v>
      </c>
      <c r="D216" s="45">
        <v>34160</v>
      </c>
      <c r="E216" s="40" t="s">
        <v>606</v>
      </c>
    </row>
    <row r="217" spans="1:5" ht="16.5">
      <c r="A217" s="44" t="s">
        <v>432</v>
      </c>
      <c r="B217" s="44" t="s">
        <v>433</v>
      </c>
      <c r="C217" s="38" t="s">
        <v>472</v>
      </c>
      <c r="D217" s="45">
        <v>126</v>
      </c>
      <c r="E217" s="40" t="s">
        <v>391</v>
      </c>
    </row>
    <row r="218" spans="1:5" ht="16.5">
      <c r="A218" s="44" t="s">
        <v>432</v>
      </c>
      <c r="B218" s="44" t="s">
        <v>433</v>
      </c>
      <c r="C218" s="38" t="s">
        <v>475</v>
      </c>
      <c r="D218" s="45">
        <v>96</v>
      </c>
      <c r="E218" s="40" t="s">
        <v>607</v>
      </c>
    </row>
    <row r="219" spans="1:5" ht="16.5">
      <c r="A219" s="44" t="s">
        <v>432</v>
      </c>
      <c r="B219" s="44" t="s">
        <v>433</v>
      </c>
      <c r="C219" s="38" t="s">
        <v>478</v>
      </c>
      <c r="D219" s="45">
        <v>117</v>
      </c>
      <c r="E219" s="40" t="s">
        <v>608</v>
      </c>
    </row>
    <row r="220" spans="1:5" ht="16.5">
      <c r="A220" s="44" t="s">
        <v>432</v>
      </c>
      <c r="B220" s="44" t="s">
        <v>433</v>
      </c>
      <c r="C220" s="38" t="s">
        <v>481</v>
      </c>
      <c r="D220" s="45">
        <v>109</v>
      </c>
      <c r="E220" s="40" t="s">
        <v>609</v>
      </c>
    </row>
    <row r="221" spans="1:5" ht="16.5">
      <c r="A221" s="44" t="s">
        <v>432</v>
      </c>
      <c r="B221" s="44" t="s">
        <v>433</v>
      </c>
      <c r="C221" s="38" t="s">
        <v>484</v>
      </c>
      <c r="D221" s="45">
        <v>193</v>
      </c>
      <c r="E221" s="40" t="s">
        <v>610</v>
      </c>
    </row>
    <row r="222" spans="1:5" ht="16.5">
      <c r="A222" s="44" t="s">
        <v>432</v>
      </c>
      <c r="B222" s="44" t="s">
        <v>433</v>
      </c>
      <c r="C222" s="38" t="s">
        <v>487</v>
      </c>
      <c r="D222" s="45">
        <v>135</v>
      </c>
      <c r="E222" s="40" t="s">
        <v>611</v>
      </c>
    </row>
    <row r="223" spans="1:5" ht="16.5">
      <c r="A223" s="44"/>
      <c r="B223" s="44"/>
      <c r="C223" s="38" t="s">
        <v>439</v>
      </c>
      <c r="D223" s="46">
        <f>SUM(D3:D222)</f>
        <v>9030875</v>
      </c>
      <c r="E223" s="47" t="s">
        <v>612</v>
      </c>
    </row>
  </sheetData>
  <sheetProtection password="EBA7" sheet="1" objects="1" scenarios="1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6.5"/>
  <cols>
    <col min="1" max="1" width="7.625" style="0" customWidth="1"/>
    <col min="2" max="2" width="10.00390625" style="0" customWidth="1"/>
    <col min="3" max="3" width="10.625" style="0" customWidth="1"/>
    <col min="4" max="4" width="9.125" style="0" customWidth="1"/>
    <col min="5" max="6" width="9.625" style="0" customWidth="1"/>
    <col min="7" max="7" width="10.00390625" style="0" customWidth="1"/>
    <col min="8" max="8" width="9.875" style="0" customWidth="1"/>
    <col min="9" max="9" width="9.625" style="0" customWidth="1"/>
    <col min="10" max="10" width="9.875" style="0" customWidth="1"/>
    <col min="11" max="11" width="10.625" style="0" customWidth="1"/>
    <col min="12" max="12" width="10.50390625" style="0" customWidth="1"/>
    <col min="13" max="13" width="10.125" style="0" customWidth="1"/>
    <col min="14" max="14" width="9.625" style="0" customWidth="1"/>
    <col min="15" max="15" width="10.875" style="0" customWidth="1"/>
    <col min="16" max="16" width="10.125" style="0" customWidth="1"/>
    <col min="17" max="17" width="11.375" style="0" customWidth="1"/>
  </cols>
  <sheetData>
    <row r="1" spans="1:17" ht="24.75">
      <c r="A1" s="54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Q2" s="14" t="s">
        <v>98</v>
      </c>
    </row>
    <row r="3" spans="1:17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60"/>
      <c r="J3" s="67" t="s">
        <v>17</v>
      </c>
      <c r="K3" s="67"/>
      <c r="L3" s="69" t="s">
        <v>91</v>
      </c>
      <c r="M3" s="81"/>
      <c r="N3" s="69" t="s">
        <v>92</v>
      </c>
      <c r="O3" s="81"/>
      <c r="P3" s="71" t="s">
        <v>21</v>
      </c>
      <c r="Q3" s="72"/>
    </row>
    <row r="4" spans="1:17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3" t="s">
        <v>18</v>
      </c>
      <c r="M4" s="3" t="s">
        <v>19</v>
      </c>
      <c r="N4" s="3" t="s">
        <v>18</v>
      </c>
      <c r="O4" s="3" t="s">
        <v>19</v>
      </c>
      <c r="P4" s="5" t="s">
        <v>15</v>
      </c>
      <c r="Q4" s="5" t="s">
        <v>11</v>
      </c>
    </row>
    <row r="5" spans="1:17" ht="24.75" customHeight="1">
      <c r="A5" s="1" t="s">
        <v>12</v>
      </c>
      <c r="B5" s="2">
        <v>643600</v>
      </c>
      <c r="C5" s="2">
        <v>1777311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38240</v>
      </c>
      <c r="O5" s="2">
        <v>130701</v>
      </c>
      <c r="P5" s="2">
        <f>SUM(B5+D5+F5+H5+J5+L5+N5)</f>
        <v>681840</v>
      </c>
      <c r="Q5" s="2">
        <f>SUM(C5+E5+G5+I5+K5+M5+O5)</f>
        <v>1908012</v>
      </c>
    </row>
    <row r="6" spans="1:17" ht="24.75" customHeight="1">
      <c r="A6" s="1" t="s">
        <v>0</v>
      </c>
      <c r="B6" s="2">
        <v>470000</v>
      </c>
      <c r="C6" s="2">
        <v>1395487</v>
      </c>
      <c r="D6" s="2">
        <v>6960</v>
      </c>
      <c r="E6" s="2">
        <v>14353</v>
      </c>
      <c r="F6" s="2">
        <v>4161</v>
      </c>
      <c r="G6" s="2">
        <v>15134</v>
      </c>
      <c r="H6" s="2">
        <v>1920</v>
      </c>
      <c r="I6" s="2">
        <v>6237</v>
      </c>
      <c r="J6" s="2">
        <v>5280</v>
      </c>
      <c r="K6" s="2">
        <v>19019</v>
      </c>
      <c r="L6" s="2">
        <v>21040</v>
      </c>
      <c r="M6" s="2">
        <v>82144</v>
      </c>
      <c r="N6" s="2">
        <v>29360</v>
      </c>
      <c r="O6" s="2">
        <v>110369</v>
      </c>
      <c r="P6" s="2">
        <f aca="true" t="shared" si="0" ref="P6:Q17">SUM(B6+D6+F6+H6+J6+L6+N6)</f>
        <v>538721</v>
      </c>
      <c r="Q6" s="2">
        <f>SUM(C6+E6+G6+I6+K6+M6+O6)</f>
        <v>1642743</v>
      </c>
    </row>
    <row r="7" spans="1:17" ht="24.75" customHeight="1">
      <c r="A7" s="1" t="s">
        <v>1</v>
      </c>
      <c r="B7" s="2">
        <v>314000</v>
      </c>
      <c r="C7" s="2">
        <v>996311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39760</v>
      </c>
      <c r="O7" s="2">
        <v>130507</v>
      </c>
      <c r="P7" s="2">
        <f t="shared" si="0"/>
        <v>353760</v>
      </c>
      <c r="Q7" s="2">
        <f t="shared" si="0"/>
        <v>1126818</v>
      </c>
    </row>
    <row r="8" spans="1:17" ht="24.75" customHeight="1">
      <c r="A8" s="1" t="s">
        <v>2</v>
      </c>
      <c r="B8" s="2">
        <v>585600</v>
      </c>
      <c r="C8" s="2">
        <v>1626009</v>
      </c>
      <c r="D8" s="2">
        <v>6400</v>
      </c>
      <c r="E8" s="2">
        <v>13259</v>
      </c>
      <c r="F8" s="2">
        <v>2592</v>
      </c>
      <c r="G8" s="2">
        <v>8905</v>
      </c>
      <c r="H8" s="2">
        <v>2120</v>
      </c>
      <c r="I8" s="2">
        <v>7031</v>
      </c>
      <c r="J8" s="2">
        <v>4600</v>
      </c>
      <c r="K8" s="2">
        <v>14828</v>
      </c>
      <c r="L8" s="2">
        <v>19120</v>
      </c>
      <c r="M8" s="2">
        <v>61658</v>
      </c>
      <c r="N8" s="9">
        <v>42240</v>
      </c>
      <c r="O8" s="9">
        <v>135990</v>
      </c>
      <c r="P8" s="2">
        <f t="shared" si="0"/>
        <v>662672</v>
      </c>
      <c r="Q8" s="2">
        <f t="shared" si="0"/>
        <v>1867680</v>
      </c>
    </row>
    <row r="9" spans="1:17" ht="24.75" customHeight="1">
      <c r="A9" s="1" t="s">
        <v>3</v>
      </c>
      <c r="B9" s="2">
        <v>594800</v>
      </c>
      <c r="C9" s="2">
        <v>1619103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26080</v>
      </c>
      <c r="O9" s="2">
        <v>102733</v>
      </c>
      <c r="P9" s="2">
        <f t="shared" si="0"/>
        <v>620880</v>
      </c>
      <c r="Q9" s="2">
        <f t="shared" si="0"/>
        <v>1721836</v>
      </c>
    </row>
    <row r="10" spans="1:17" ht="24.75" customHeight="1">
      <c r="A10" s="1" t="s">
        <v>4</v>
      </c>
      <c r="B10" s="2">
        <v>853600</v>
      </c>
      <c r="C10" s="2">
        <v>2331514</v>
      </c>
      <c r="D10" s="2">
        <v>8480</v>
      </c>
      <c r="E10" s="2">
        <v>17461</v>
      </c>
      <c r="F10" s="2">
        <v>3143</v>
      </c>
      <c r="G10" s="2">
        <v>11093</v>
      </c>
      <c r="H10" s="2">
        <v>3600</v>
      </c>
      <c r="I10" s="2">
        <v>12907</v>
      </c>
      <c r="J10" s="2">
        <v>4960</v>
      </c>
      <c r="K10" s="2">
        <v>17757</v>
      </c>
      <c r="L10" s="2">
        <v>24440</v>
      </c>
      <c r="M10" s="2">
        <v>95642</v>
      </c>
      <c r="N10" s="2">
        <v>30160</v>
      </c>
      <c r="O10" s="2">
        <v>113525</v>
      </c>
      <c r="P10" s="2">
        <f t="shared" si="0"/>
        <v>928383</v>
      </c>
      <c r="Q10" s="2">
        <f t="shared" si="0"/>
        <v>2599899</v>
      </c>
    </row>
    <row r="11" spans="1:17" ht="24.75" customHeight="1">
      <c r="A11" s="1" t="s">
        <v>5</v>
      </c>
      <c r="B11" s="2">
        <v>1033600</v>
      </c>
      <c r="C11" s="2">
        <v>3036319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37600</v>
      </c>
      <c r="O11" s="2">
        <v>148109</v>
      </c>
      <c r="P11" s="2">
        <f t="shared" si="0"/>
        <v>1071200</v>
      </c>
      <c r="Q11" s="2">
        <f t="shared" si="0"/>
        <v>3184428</v>
      </c>
    </row>
    <row r="12" spans="1:17" ht="24.75" customHeight="1">
      <c r="A12" s="1" t="s">
        <v>6</v>
      </c>
      <c r="B12" s="2">
        <v>629200</v>
      </c>
      <c r="C12" s="2">
        <v>1757189</v>
      </c>
      <c r="D12" s="2">
        <v>11520</v>
      </c>
      <c r="E12" s="2">
        <v>23611</v>
      </c>
      <c r="F12" s="2">
        <v>2502</v>
      </c>
      <c r="G12" s="2">
        <v>10422</v>
      </c>
      <c r="H12" s="2">
        <v>3800</v>
      </c>
      <c r="I12" s="2">
        <v>16919</v>
      </c>
      <c r="J12" s="2">
        <v>3440</v>
      </c>
      <c r="K12" s="2">
        <v>14664</v>
      </c>
      <c r="L12" s="2">
        <v>32400</v>
      </c>
      <c r="M12" s="2">
        <v>162443</v>
      </c>
      <c r="N12" s="2">
        <v>44400</v>
      </c>
      <c r="O12" s="2">
        <v>165525</v>
      </c>
      <c r="P12" s="2">
        <f t="shared" si="0"/>
        <v>727262</v>
      </c>
      <c r="Q12" s="2">
        <f t="shared" si="0"/>
        <v>2150773</v>
      </c>
    </row>
    <row r="13" spans="1:17" ht="24.75" customHeight="1">
      <c r="A13" s="1" t="s">
        <v>7</v>
      </c>
      <c r="B13" s="2">
        <v>692800</v>
      </c>
      <c r="C13" s="2">
        <v>1875041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53760</v>
      </c>
      <c r="O13" s="2">
        <v>192509</v>
      </c>
      <c r="P13" s="2">
        <f t="shared" si="0"/>
        <v>746560</v>
      </c>
      <c r="Q13" s="2">
        <f t="shared" si="0"/>
        <v>2067550</v>
      </c>
    </row>
    <row r="14" spans="1:17" ht="24.75" customHeight="1">
      <c r="A14" s="1" t="s">
        <v>8</v>
      </c>
      <c r="B14" s="2">
        <v>760400</v>
      </c>
      <c r="C14" s="2">
        <v>2297757</v>
      </c>
      <c r="D14" s="2">
        <v>10640</v>
      </c>
      <c r="E14" s="2">
        <v>21841</v>
      </c>
      <c r="F14" s="2">
        <v>2142</v>
      </c>
      <c r="G14" s="2">
        <v>8756</v>
      </c>
      <c r="H14" s="2">
        <v>2640</v>
      </c>
      <c r="I14" s="2">
        <v>11296</v>
      </c>
      <c r="J14" s="2">
        <v>3640</v>
      </c>
      <c r="K14" s="2">
        <v>15904</v>
      </c>
      <c r="L14" s="2">
        <v>35560</v>
      </c>
      <c r="M14" s="2">
        <v>179188</v>
      </c>
      <c r="N14" s="2">
        <v>56160</v>
      </c>
      <c r="O14" s="2">
        <v>189862</v>
      </c>
      <c r="P14" s="2">
        <f t="shared" si="0"/>
        <v>871182</v>
      </c>
      <c r="Q14" s="2">
        <f t="shared" si="0"/>
        <v>2724604</v>
      </c>
    </row>
    <row r="15" spans="1:17" ht="24.75" customHeight="1">
      <c r="A15" s="1" t="s">
        <v>9</v>
      </c>
      <c r="B15" s="2">
        <v>757600</v>
      </c>
      <c r="C15" s="2">
        <v>2071779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45200</v>
      </c>
      <c r="O15" s="2">
        <v>148238</v>
      </c>
      <c r="P15" s="2">
        <f>SUM(B15+D15+F15+H15+J15+L15+N15)</f>
        <v>802800</v>
      </c>
      <c r="Q15" s="2">
        <f>SUM(C15+E15+G15+I15+K15+M15+O15)</f>
        <v>2220017</v>
      </c>
    </row>
    <row r="16" spans="1:17" ht="24.75" customHeight="1">
      <c r="A16" s="1" t="s">
        <v>10</v>
      </c>
      <c r="B16" s="2">
        <v>719600</v>
      </c>
      <c r="C16" s="2">
        <v>1954571</v>
      </c>
      <c r="D16" s="2">
        <v>11040</v>
      </c>
      <c r="E16" s="2">
        <v>22662</v>
      </c>
      <c r="F16" s="2">
        <v>3453</v>
      </c>
      <c r="G16" s="2">
        <v>12583</v>
      </c>
      <c r="H16" s="2">
        <v>2920</v>
      </c>
      <c r="I16" s="2">
        <v>10417</v>
      </c>
      <c r="J16" s="2">
        <v>4640</v>
      </c>
      <c r="K16" s="2">
        <v>16885</v>
      </c>
      <c r="L16" s="2">
        <v>26280</v>
      </c>
      <c r="M16" s="2">
        <v>104812</v>
      </c>
      <c r="N16" s="2">
        <v>50080</v>
      </c>
      <c r="O16" s="2">
        <v>157912</v>
      </c>
      <c r="P16" s="2">
        <f t="shared" si="0"/>
        <v>818013</v>
      </c>
      <c r="Q16" s="2">
        <f t="shared" si="0"/>
        <v>2279842</v>
      </c>
    </row>
    <row r="17" spans="1:17" ht="27" customHeight="1">
      <c r="A17" s="5" t="s">
        <v>23</v>
      </c>
      <c r="B17" s="2">
        <f>SUM(B5:B16)</f>
        <v>8054800</v>
      </c>
      <c r="C17" s="2">
        <f aca="true" t="shared" si="1" ref="C17:O17">SUM(C5:C16)</f>
        <v>22738391</v>
      </c>
      <c r="D17" s="2">
        <f t="shared" si="1"/>
        <v>55040</v>
      </c>
      <c r="E17" s="2">
        <f t="shared" si="1"/>
        <v>113187</v>
      </c>
      <c r="F17" s="2">
        <f t="shared" si="1"/>
        <v>17993</v>
      </c>
      <c r="G17" s="2">
        <f>SUM(G5:G16)</f>
        <v>66893</v>
      </c>
      <c r="H17" s="2">
        <f>SUM(H5:H16)</f>
        <v>17000</v>
      </c>
      <c r="I17" s="2">
        <f>SUM(I5:I16)</f>
        <v>64807</v>
      </c>
      <c r="J17" s="2">
        <f t="shared" si="1"/>
        <v>26560</v>
      </c>
      <c r="K17" s="2">
        <f t="shared" si="1"/>
        <v>99057</v>
      </c>
      <c r="L17" s="2">
        <f t="shared" si="1"/>
        <v>158840</v>
      </c>
      <c r="M17" s="2">
        <f t="shared" si="1"/>
        <v>685887</v>
      </c>
      <c r="N17" s="2">
        <f t="shared" si="1"/>
        <v>493040</v>
      </c>
      <c r="O17" s="2">
        <f t="shared" si="1"/>
        <v>1725980</v>
      </c>
      <c r="P17" s="2">
        <f>SUM(P5:P16)</f>
        <v>8823273</v>
      </c>
      <c r="Q17" s="2">
        <f t="shared" si="0"/>
        <v>25494202</v>
      </c>
    </row>
    <row r="19" spans="13:17" ht="16.5">
      <c r="M19" t="s">
        <v>13</v>
      </c>
      <c r="P19" t="s">
        <v>52</v>
      </c>
      <c r="Q19" t="s">
        <v>16</v>
      </c>
    </row>
    <row r="20" spans="16:17" ht="16.5">
      <c r="P20" t="s">
        <v>53</v>
      </c>
      <c r="Q20" t="s">
        <v>54</v>
      </c>
    </row>
    <row r="21" ht="16.5">
      <c r="P21" t="s">
        <v>97</v>
      </c>
    </row>
  </sheetData>
  <sheetProtection/>
  <mergeCells count="8">
    <mergeCell ref="A1:Q1"/>
    <mergeCell ref="A3:A4"/>
    <mergeCell ref="B3:C3"/>
    <mergeCell ref="D3:I3"/>
    <mergeCell ref="J3:K3"/>
    <mergeCell ref="L3:M3"/>
    <mergeCell ref="N3:O3"/>
    <mergeCell ref="P3:Q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selection activeCell="N16" sqref="N16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7" width="12.125" style="0" customWidth="1"/>
    <col min="8" max="8" width="10.625" style="0" customWidth="1"/>
    <col min="9" max="9" width="11.125" style="0" customWidth="1"/>
    <col min="10" max="10" width="10.50390625" style="0" customWidth="1"/>
    <col min="11" max="11" width="11.125" style="0" customWidth="1"/>
    <col min="12" max="12" width="13.125" style="0" customWidth="1"/>
    <col min="13" max="13" width="12.125" style="0" customWidth="1"/>
  </cols>
  <sheetData>
    <row r="1" spans="1:13" ht="24.75">
      <c r="A1" s="54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14" t="s">
        <v>98</v>
      </c>
    </row>
    <row r="3" spans="1:13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83" t="s">
        <v>93</v>
      </c>
      <c r="K3" s="83"/>
      <c r="L3" s="71" t="s">
        <v>21</v>
      </c>
      <c r="M3" s="72"/>
    </row>
    <row r="4" spans="1:13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5" t="s">
        <v>27</v>
      </c>
      <c r="M4" s="5" t="s">
        <v>28</v>
      </c>
    </row>
    <row r="5" spans="1:13" ht="24.75" customHeight="1">
      <c r="A5" s="1" t="s">
        <v>12</v>
      </c>
      <c r="B5" s="2">
        <v>14018</v>
      </c>
      <c r="C5" s="2">
        <v>179122</v>
      </c>
      <c r="D5" s="2">
        <v>320</v>
      </c>
      <c r="E5" s="2">
        <v>4129</v>
      </c>
      <c r="F5" s="2"/>
      <c r="G5" s="2"/>
      <c r="H5" s="2"/>
      <c r="I5" s="2"/>
      <c r="J5" s="2">
        <v>251</v>
      </c>
      <c r="K5" s="2">
        <v>3417</v>
      </c>
      <c r="L5" s="2">
        <f>SUM(B5+D5+F5+H5+J5)</f>
        <v>14589</v>
      </c>
      <c r="M5" s="2">
        <f>SUM(C5+E5+G5+I5+K5)</f>
        <v>186668</v>
      </c>
    </row>
    <row r="6" spans="1:13" ht="24.75" customHeight="1">
      <c r="A6" s="1" t="s">
        <v>0</v>
      </c>
      <c r="B6" s="2">
        <v>16164</v>
      </c>
      <c r="C6" s="2">
        <v>206269</v>
      </c>
      <c r="D6" s="2">
        <v>631</v>
      </c>
      <c r="E6" s="2">
        <v>8064</v>
      </c>
      <c r="F6" s="2">
        <v>9</v>
      </c>
      <c r="G6" s="2">
        <v>144</v>
      </c>
      <c r="H6" s="2">
        <v>18</v>
      </c>
      <c r="I6" s="2">
        <v>217</v>
      </c>
      <c r="J6" s="2">
        <v>217</v>
      </c>
      <c r="K6" s="2">
        <v>2987</v>
      </c>
      <c r="L6" s="2">
        <f aca="true" t="shared" si="0" ref="L6:L16">SUM(B6+D6+F6+H6+J6)</f>
        <v>17039</v>
      </c>
      <c r="M6" s="2">
        <f aca="true" t="shared" si="1" ref="M6:M16">SUM(C6+E6+G6+I6+K6)</f>
        <v>217681</v>
      </c>
    </row>
    <row r="7" spans="1:13" ht="24.75" customHeight="1">
      <c r="A7" s="1" t="s">
        <v>1</v>
      </c>
      <c r="B7" s="8">
        <v>16129</v>
      </c>
      <c r="C7" s="8">
        <v>205826</v>
      </c>
      <c r="D7" s="2">
        <v>689</v>
      </c>
      <c r="E7" s="2">
        <v>8797</v>
      </c>
      <c r="F7" s="2"/>
      <c r="G7" s="2"/>
      <c r="H7" s="2"/>
      <c r="I7" s="2"/>
      <c r="J7" s="2">
        <v>261</v>
      </c>
      <c r="K7" s="2">
        <v>3543</v>
      </c>
      <c r="L7" s="2">
        <f t="shared" si="0"/>
        <v>17079</v>
      </c>
      <c r="M7" s="2">
        <f t="shared" si="1"/>
        <v>218166</v>
      </c>
    </row>
    <row r="8" spans="1:13" ht="24.75" customHeight="1">
      <c r="A8" s="1" t="s">
        <v>2</v>
      </c>
      <c r="B8" s="2">
        <v>15192</v>
      </c>
      <c r="C8" s="2">
        <v>193973</v>
      </c>
      <c r="D8" s="2">
        <v>574</v>
      </c>
      <c r="E8" s="2">
        <v>7342</v>
      </c>
      <c r="F8" s="2">
        <v>15</v>
      </c>
      <c r="G8" s="2">
        <v>187</v>
      </c>
      <c r="H8" s="2">
        <v>18</v>
      </c>
      <c r="I8" s="2">
        <v>210</v>
      </c>
      <c r="J8" s="2">
        <v>241</v>
      </c>
      <c r="K8" s="2">
        <v>3290</v>
      </c>
      <c r="L8" s="2">
        <f t="shared" si="0"/>
        <v>16040</v>
      </c>
      <c r="M8" s="2">
        <f t="shared" si="1"/>
        <v>205002</v>
      </c>
    </row>
    <row r="9" spans="1:13" ht="24.75" customHeight="1">
      <c r="A9" s="1" t="s">
        <v>3</v>
      </c>
      <c r="B9" s="2">
        <v>14843</v>
      </c>
      <c r="C9" s="2">
        <v>189558</v>
      </c>
      <c r="D9" s="2">
        <v>566</v>
      </c>
      <c r="E9" s="2">
        <v>7241</v>
      </c>
      <c r="F9" s="2"/>
      <c r="G9" s="2"/>
      <c r="H9" s="2"/>
      <c r="I9" s="2"/>
      <c r="J9" s="2">
        <v>291</v>
      </c>
      <c r="K9" s="2">
        <v>3923</v>
      </c>
      <c r="L9" s="2">
        <f t="shared" si="0"/>
        <v>15700</v>
      </c>
      <c r="M9" s="2">
        <f t="shared" si="1"/>
        <v>200722</v>
      </c>
    </row>
    <row r="10" spans="1:13" ht="24.75" customHeight="1">
      <c r="A10" s="1" t="s">
        <v>4</v>
      </c>
      <c r="B10" s="2">
        <v>17101</v>
      </c>
      <c r="C10" s="2">
        <v>218122</v>
      </c>
      <c r="D10" s="2">
        <v>597</v>
      </c>
      <c r="E10" s="2">
        <v>7633</v>
      </c>
      <c r="F10" s="2">
        <v>16</v>
      </c>
      <c r="G10" s="2">
        <v>195</v>
      </c>
      <c r="H10" s="2">
        <v>19</v>
      </c>
      <c r="I10" s="2">
        <v>218</v>
      </c>
      <c r="J10" s="2">
        <v>322</v>
      </c>
      <c r="K10" s="2">
        <v>4315</v>
      </c>
      <c r="L10" s="2">
        <f t="shared" si="0"/>
        <v>18055</v>
      </c>
      <c r="M10" s="2">
        <f t="shared" si="1"/>
        <v>230483</v>
      </c>
    </row>
    <row r="11" spans="1:13" ht="24.75" customHeight="1">
      <c r="A11" s="1" t="s">
        <v>5</v>
      </c>
      <c r="B11" s="2">
        <v>17565</v>
      </c>
      <c r="C11" s="2">
        <v>223992</v>
      </c>
      <c r="D11" s="2">
        <v>539</v>
      </c>
      <c r="E11" s="2">
        <v>6900</v>
      </c>
      <c r="F11" s="2"/>
      <c r="G11" s="2"/>
      <c r="H11" s="2"/>
      <c r="I11" s="2"/>
      <c r="J11" s="2">
        <v>196</v>
      </c>
      <c r="K11" s="2">
        <v>2721</v>
      </c>
      <c r="L11" s="2">
        <f t="shared" si="0"/>
        <v>18300</v>
      </c>
      <c r="M11" s="2">
        <f t="shared" si="1"/>
        <v>233613</v>
      </c>
    </row>
    <row r="12" spans="1:13" ht="24.75" customHeight="1">
      <c r="A12" s="1" t="s">
        <v>6</v>
      </c>
      <c r="B12" s="2">
        <v>14983</v>
      </c>
      <c r="C12" s="2">
        <v>191330</v>
      </c>
      <c r="D12" s="2">
        <v>460</v>
      </c>
      <c r="E12" s="2">
        <v>5900</v>
      </c>
      <c r="F12" s="2">
        <v>15</v>
      </c>
      <c r="G12" s="2">
        <v>187</v>
      </c>
      <c r="H12" s="2">
        <v>21</v>
      </c>
      <c r="I12" s="2">
        <v>235</v>
      </c>
      <c r="J12" s="2">
        <v>118</v>
      </c>
      <c r="K12" s="2">
        <v>1735</v>
      </c>
      <c r="L12" s="2">
        <f t="shared" si="0"/>
        <v>15597</v>
      </c>
      <c r="M12" s="2">
        <f t="shared" si="1"/>
        <v>199387</v>
      </c>
    </row>
    <row r="13" spans="1:13" ht="24.75" customHeight="1">
      <c r="A13" s="1" t="s">
        <v>7</v>
      </c>
      <c r="B13" s="2">
        <v>17745</v>
      </c>
      <c r="C13" s="2">
        <v>226269</v>
      </c>
      <c r="D13" s="2">
        <v>480</v>
      </c>
      <c r="E13" s="2">
        <v>6153</v>
      </c>
      <c r="F13" s="2"/>
      <c r="G13" s="2"/>
      <c r="H13" s="2"/>
      <c r="I13" s="2"/>
      <c r="J13" s="2">
        <v>56</v>
      </c>
      <c r="K13" s="2">
        <v>950</v>
      </c>
      <c r="L13" s="2">
        <f t="shared" si="0"/>
        <v>18281</v>
      </c>
      <c r="M13" s="2">
        <f t="shared" si="1"/>
        <v>233372</v>
      </c>
    </row>
    <row r="14" spans="1:13" ht="24.75" customHeight="1">
      <c r="A14" s="1" t="s">
        <v>8</v>
      </c>
      <c r="B14" s="2">
        <v>18255</v>
      </c>
      <c r="C14" s="2">
        <v>232720</v>
      </c>
      <c r="D14" s="2">
        <v>489</v>
      </c>
      <c r="E14" s="2">
        <v>6267</v>
      </c>
      <c r="F14" s="2">
        <v>46</v>
      </c>
      <c r="G14" s="2">
        <v>483</v>
      </c>
      <c r="H14" s="2">
        <v>17</v>
      </c>
      <c r="I14" s="2">
        <v>202</v>
      </c>
      <c r="J14" s="2">
        <v>106</v>
      </c>
      <c r="K14" s="2">
        <v>1583</v>
      </c>
      <c r="L14" s="2">
        <f t="shared" si="0"/>
        <v>18913</v>
      </c>
      <c r="M14" s="2">
        <f t="shared" si="1"/>
        <v>241255</v>
      </c>
    </row>
    <row r="15" spans="1:13" ht="24.75" customHeight="1">
      <c r="A15" s="1" t="s">
        <v>9</v>
      </c>
      <c r="B15" s="2">
        <v>21556</v>
      </c>
      <c r="C15" s="2">
        <v>274478</v>
      </c>
      <c r="D15" s="2">
        <v>580</v>
      </c>
      <c r="E15" s="2">
        <v>7418</v>
      </c>
      <c r="F15" s="2"/>
      <c r="G15" s="2"/>
      <c r="H15" s="2"/>
      <c r="I15" s="2"/>
      <c r="J15" s="2">
        <v>110</v>
      </c>
      <c r="K15" s="2">
        <v>1633</v>
      </c>
      <c r="L15" s="2">
        <f t="shared" si="0"/>
        <v>22246</v>
      </c>
      <c r="M15" s="2">
        <f t="shared" si="1"/>
        <v>283529</v>
      </c>
    </row>
    <row r="16" spans="1:13" ht="24.75" customHeight="1">
      <c r="A16" s="1" t="s">
        <v>10</v>
      </c>
      <c r="B16" s="2">
        <v>20371</v>
      </c>
      <c r="C16" s="2">
        <v>259488</v>
      </c>
      <c r="D16" s="2">
        <v>559</v>
      </c>
      <c r="E16" s="2">
        <v>7152</v>
      </c>
      <c r="F16" s="2">
        <v>27</v>
      </c>
      <c r="G16" s="2">
        <v>295</v>
      </c>
      <c r="H16" s="2">
        <v>14</v>
      </c>
      <c r="I16" s="2">
        <v>179</v>
      </c>
      <c r="J16" s="2">
        <v>334</v>
      </c>
      <c r="K16" s="2">
        <v>4467</v>
      </c>
      <c r="L16" s="2">
        <f t="shared" si="0"/>
        <v>21305</v>
      </c>
      <c r="M16" s="2">
        <f t="shared" si="1"/>
        <v>271581</v>
      </c>
    </row>
    <row r="17" spans="1:13" ht="27" customHeight="1">
      <c r="A17" s="5" t="s">
        <v>23</v>
      </c>
      <c r="B17" s="2">
        <f aca="true" t="shared" si="2" ref="B17:M17">SUM(B5:B16)</f>
        <v>203922</v>
      </c>
      <c r="C17" s="2">
        <f t="shared" si="2"/>
        <v>2601147</v>
      </c>
      <c r="D17" s="2">
        <f t="shared" si="2"/>
        <v>6484</v>
      </c>
      <c r="E17" s="2">
        <f t="shared" si="2"/>
        <v>82996</v>
      </c>
      <c r="F17" s="2">
        <f>SUM(F5:F16)</f>
        <v>128</v>
      </c>
      <c r="G17" s="2">
        <f>SUM(G5:G16)</f>
        <v>1491</v>
      </c>
      <c r="H17" s="2">
        <f>SUM(H5:H16)</f>
        <v>107</v>
      </c>
      <c r="I17" s="2">
        <f t="shared" si="2"/>
        <v>1261</v>
      </c>
      <c r="J17" s="2">
        <f t="shared" si="2"/>
        <v>2503</v>
      </c>
      <c r="K17" s="2">
        <f t="shared" si="2"/>
        <v>34564</v>
      </c>
      <c r="L17" s="2">
        <f t="shared" si="2"/>
        <v>213144</v>
      </c>
      <c r="M17" s="2">
        <f t="shared" si="2"/>
        <v>2721459</v>
      </c>
    </row>
  </sheetData>
  <sheetProtection/>
  <mergeCells count="7">
    <mergeCell ref="A1:M1"/>
    <mergeCell ref="A3:A4"/>
    <mergeCell ref="B3:C3"/>
    <mergeCell ref="D3:G3"/>
    <mergeCell ref="H3:I3"/>
    <mergeCell ref="J3:K3"/>
    <mergeCell ref="L3:M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PageLayoutView="0" workbookViewId="0" topLeftCell="A1">
      <selection activeCell="D5" sqref="D5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4.75">
      <c r="A1" s="54" t="s">
        <v>107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14" t="s">
        <v>99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102293</v>
      </c>
      <c r="C6" s="2">
        <v>11524</v>
      </c>
      <c r="D6" s="2">
        <v>14156</v>
      </c>
      <c r="E6" s="2">
        <v>127973</v>
      </c>
      <c r="F6" s="2">
        <v>27</v>
      </c>
      <c r="G6" s="2">
        <v>8822</v>
      </c>
      <c r="H6" s="2">
        <v>38000</v>
      </c>
      <c r="I6" s="2">
        <f>SUM(E6+F6+G6+H6)</f>
        <v>174822</v>
      </c>
    </row>
    <row r="7" spans="1:9" ht="24.75" customHeight="1">
      <c r="A7" s="1" t="s">
        <v>0</v>
      </c>
      <c r="B7" s="8">
        <f aca="true" t="shared" si="0" ref="B7:B17">E7-C7-D7</f>
        <v>102386</v>
      </c>
      <c r="C7" s="2">
        <v>67826</v>
      </c>
      <c r="D7" s="2">
        <v>9344</v>
      </c>
      <c r="E7" s="2">
        <v>179556</v>
      </c>
      <c r="F7" s="2">
        <v>207</v>
      </c>
      <c r="G7" s="2">
        <v>6533</v>
      </c>
      <c r="H7" s="2">
        <v>38000</v>
      </c>
      <c r="I7" s="2">
        <f aca="true" t="shared" si="1" ref="I7:I18">SUM(E7+F7+G7+H7)</f>
        <v>224296</v>
      </c>
    </row>
    <row r="8" spans="1:9" ht="24.75" customHeight="1">
      <c r="A8" s="1" t="s">
        <v>1</v>
      </c>
      <c r="B8" s="8">
        <f t="shared" si="0"/>
        <v>84867</v>
      </c>
      <c r="C8" s="2">
        <v>68011</v>
      </c>
      <c r="D8" s="2">
        <v>7004</v>
      </c>
      <c r="E8" s="2">
        <v>159882</v>
      </c>
      <c r="F8" s="2">
        <v>212</v>
      </c>
      <c r="G8" s="2">
        <v>5888</v>
      </c>
      <c r="H8" s="2">
        <v>38000</v>
      </c>
      <c r="I8" s="2">
        <f t="shared" si="1"/>
        <v>203982</v>
      </c>
    </row>
    <row r="9" spans="1:9" ht="24.75" customHeight="1">
      <c r="A9" s="1" t="s">
        <v>2</v>
      </c>
      <c r="B9" s="8">
        <f t="shared" si="0"/>
        <v>119646</v>
      </c>
      <c r="C9" s="2">
        <v>67773</v>
      </c>
      <c r="D9" s="2">
        <v>10357</v>
      </c>
      <c r="E9" s="2">
        <v>197776</v>
      </c>
      <c r="F9" s="2">
        <v>209</v>
      </c>
      <c r="G9" s="2">
        <v>8319</v>
      </c>
      <c r="H9" s="2">
        <v>38000</v>
      </c>
      <c r="I9" s="2">
        <f t="shared" si="1"/>
        <v>244304</v>
      </c>
    </row>
    <row r="10" spans="1:9" ht="24.75" customHeight="1">
      <c r="A10" s="1" t="s">
        <v>3</v>
      </c>
      <c r="B10" s="8">
        <f t="shared" si="0"/>
        <v>102965</v>
      </c>
      <c r="C10" s="2">
        <v>67696</v>
      </c>
      <c r="D10" s="2">
        <v>9129</v>
      </c>
      <c r="E10" s="2">
        <v>179790</v>
      </c>
      <c r="F10" s="2">
        <v>207</v>
      </c>
      <c r="G10" s="2">
        <v>6905</v>
      </c>
      <c r="H10" s="2">
        <v>38000</v>
      </c>
      <c r="I10" s="2">
        <f t="shared" si="1"/>
        <v>224902</v>
      </c>
    </row>
    <row r="11" spans="1:9" ht="24.75" customHeight="1">
      <c r="A11" s="1" t="s">
        <v>4</v>
      </c>
      <c r="B11" s="8">
        <f t="shared" si="0"/>
        <v>114689</v>
      </c>
      <c r="C11" s="2">
        <v>67711</v>
      </c>
      <c r="D11" s="2">
        <v>10428</v>
      </c>
      <c r="E11" s="2">
        <v>192828</v>
      </c>
      <c r="F11" s="2">
        <v>201</v>
      </c>
      <c r="G11" s="2">
        <v>9406</v>
      </c>
      <c r="H11" s="2">
        <v>38000</v>
      </c>
      <c r="I11" s="2">
        <f t="shared" si="1"/>
        <v>240435</v>
      </c>
    </row>
    <row r="12" spans="1:9" ht="24.75" customHeight="1">
      <c r="A12" s="1" t="s">
        <v>5</v>
      </c>
      <c r="B12" s="8">
        <f>E12-C12-D12</f>
        <v>110923</v>
      </c>
      <c r="C12" s="2">
        <v>69159</v>
      </c>
      <c r="D12" s="2">
        <v>9508</v>
      </c>
      <c r="E12" s="2">
        <v>189590</v>
      </c>
      <c r="F12" s="2">
        <v>206</v>
      </c>
      <c r="G12" s="2">
        <v>9059</v>
      </c>
      <c r="H12" s="2">
        <v>38000</v>
      </c>
      <c r="I12" s="2">
        <f t="shared" si="1"/>
        <v>236855</v>
      </c>
    </row>
    <row r="13" spans="1:9" ht="24.75" customHeight="1">
      <c r="A13" s="1" t="s">
        <v>6</v>
      </c>
      <c r="B13" s="8">
        <f>E13-C13-D13</f>
        <v>105354</v>
      </c>
      <c r="C13" s="2">
        <v>67675</v>
      </c>
      <c r="D13" s="2">
        <v>6252</v>
      </c>
      <c r="E13" s="2">
        <v>179281</v>
      </c>
      <c r="F13" s="2">
        <v>213</v>
      </c>
      <c r="G13" s="2">
        <v>5680</v>
      </c>
      <c r="H13" s="2">
        <v>38000</v>
      </c>
      <c r="I13" s="2">
        <f t="shared" si="1"/>
        <v>223174</v>
      </c>
    </row>
    <row r="14" spans="1:9" ht="24.75" customHeight="1">
      <c r="A14" s="1" t="s">
        <v>7</v>
      </c>
      <c r="B14" s="8">
        <f t="shared" si="0"/>
        <v>105376</v>
      </c>
      <c r="C14" s="2">
        <v>67500</v>
      </c>
      <c r="D14" s="2">
        <v>8468</v>
      </c>
      <c r="E14" s="2">
        <v>181344</v>
      </c>
      <c r="F14" s="2">
        <v>204</v>
      </c>
      <c r="G14" s="2">
        <v>4997</v>
      </c>
      <c r="H14" s="2">
        <v>38000</v>
      </c>
      <c r="I14" s="2">
        <f t="shared" si="1"/>
        <v>224545</v>
      </c>
    </row>
    <row r="15" spans="1:9" ht="24.75" customHeight="1">
      <c r="A15" s="1" t="s">
        <v>8</v>
      </c>
      <c r="B15" s="8">
        <f t="shared" si="0"/>
        <v>105408</v>
      </c>
      <c r="C15" s="2">
        <v>68076</v>
      </c>
      <c r="D15" s="2">
        <v>11352</v>
      </c>
      <c r="E15" s="2">
        <v>184836</v>
      </c>
      <c r="F15" s="2">
        <v>218</v>
      </c>
      <c r="G15" s="2">
        <v>10039</v>
      </c>
      <c r="H15" s="2">
        <v>38000</v>
      </c>
      <c r="I15" s="2">
        <f t="shared" si="1"/>
        <v>233093</v>
      </c>
    </row>
    <row r="16" spans="1:9" ht="24.75" customHeight="1">
      <c r="A16" s="1" t="s">
        <v>9</v>
      </c>
      <c r="B16" s="8">
        <f t="shared" si="0"/>
        <v>122570</v>
      </c>
      <c r="C16" s="2">
        <v>66443</v>
      </c>
      <c r="D16" s="2">
        <v>9186</v>
      </c>
      <c r="E16" s="8">
        <v>198199</v>
      </c>
      <c r="F16" s="2">
        <v>217</v>
      </c>
      <c r="G16" s="2">
        <v>8774</v>
      </c>
      <c r="H16" s="2">
        <v>38000</v>
      </c>
      <c r="I16" s="2">
        <f t="shared" si="1"/>
        <v>245190</v>
      </c>
    </row>
    <row r="17" spans="1:9" ht="24.75" customHeight="1">
      <c r="A17" s="1" t="s">
        <v>10</v>
      </c>
      <c r="B17" s="8">
        <f t="shared" si="0"/>
        <v>124091</v>
      </c>
      <c r="C17" s="2">
        <v>66468</v>
      </c>
      <c r="D17" s="2">
        <v>10068</v>
      </c>
      <c r="E17" s="8">
        <v>200627</v>
      </c>
      <c r="F17" s="2">
        <v>207</v>
      </c>
      <c r="G17" s="2">
        <v>8734</v>
      </c>
      <c r="H17" s="2">
        <v>38000</v>
      </c>
      <c r="I17" s="2">
        <f t="shared" si="1"/>
        <v>247568</v>
      </c>
    </row>
    <row r="18" spans="1:10" ht="27" customHeight="1">
      <c r="A18" s="5" t="s">
        <v>23</v>
      </c>
      <c r="B18" s="2">
        <f aca="true" t="shared" si="2" ref="B18:H18">SUM(B6:B17)</f>
        <v>1300568</v>
      </c>
      <c r="C18" s="2">
        <f t="shared" si="2"/>
        <v>755862</v>
      </c>
      <c r="D18" s="2">
        <f t="shared" si="2"/>
        <v>115252</v>
      </c>
      <c r="E18" s="2">
        <f t="shared" si="2"/>
        <v>2171682</v>
      </c>
      <c r="F18" s="2">
        <f t="shared" si="2"/>
        <v>2328</v>
      </c>
      <c r="G18" s="2">
        <f t="shared" si="2"/>
        <v>93156</v>
      </c>
      <c r="H18" s="2">
        <f t="shared" si="2"/>
        <v>456000</v>
      </c>
      <c r="I18" s="2">
        <f t="shared" si="1"/>
        <v>2723166</v>
      </c>
      <c r="J18" s="10"/>
    </row>
    <row r="20" spans="1:6" ht="16.5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96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14" t="s">
        <v>102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12</v>
      </c>
      <c r="B5" s="2">
        <v>12500</v>
      </c>
      <c r="C5" s="2">
        <v>356450</v>
      </c>
      <c r="D5" s="2">
        <v>365.32</v>
      </c>
      <c r="E5" s="2">
        <v>11463</v>
      </c>
      <c r="F5" s="2">
        <f>SUM(B5+D5)</f>
        <v>12865.32</v>
      </c>
      <c r="G5" s="2">
        <f>SUM(C5+E5)</f>
        <v>367913</v>
      </c>
    </row>
    <row r="6" spans="1:7" ht="24.75" customHeight="1">
      <c r="A6" s="1" t="s">
        <v>0</v>
      </c>
      <c r="B6" s="2">
        <v>5800</v>
      </c>
      <c r="C6" s="2">
        <v>166344</v>
      </c>
      <c r="D6" s="2">
        <v>256.34</v>
      </c>
      <c r="E6" s="2">
        <v>8068</v>
      </c>
      <c r="F6" s="2">
        <f aca="true" t="shared" si="0" ref="F6:G16">SUM(B6+D6)</f>
        <v>6056.34</v>
      </c>
      <c r="G6" s="2">
        <f t="shared" si="0"/>
        <v>174412</v>
      </c>
    </row>
    <row r="7" spans="1:7" ht="24.75" customHeight="1">
      <c r="A7" s="1" t="s">
        <v>1</v>
      </c>
      <c r="B7" s="2">
        <v>7200</v>
      </c>
      <c r="C7" s="2">
        <v>214416</v>
      </c>
      <c r="D7" s="2">
        <v>347.82</v>
      </c>
      <c r="E7" s="2">
        <v>11392</v>
      </c>
      <c r="F7" s="2">
        <f t="shared" si="0"/>
        <v>7547.82</v>
      </c>
      <c r="G7" s="2">
        <f t="shared" si="0"/>
        <v>225808</v>
      </c>
    </row>
    <row r="8" spans="1:7" ht="24.75" customHeight="1">
      <c r="A8" s="1" t="s">
        <v>2</v>
      </c>
      <c r="B8" s="2">
        <v>14200</v>
      </c>
      <c r="C8" s="2">
        <v>425756</v>
      </c>
      <c r="D8" s="2">
        <v>299.73</v>
      </c>
      <c r="E8" s="2">
        <v>9843</v>
      </c>
      <c r="F8" s="2">
        <f t="shared" si="0"/>
        <v>14499.73</v>
      </c>
      <c r="G8" s="2">
        <f t="shared" si="0"/>
        <v>435599</v>
      </c>
    </row>
    <row r="9" spans="1:7" ht="24.75" customHeight="1">
      <c r="A9" s="1" t="s">
        <v>3</v>
      </c>
      <c r="B9" s="2">
        <v>7000</v>
      </c>
      <c r="C9" s="2">
        <v>204260</v>
      </c>
      <c r="D9" s="2">
        <v>386.84</v>
      </c>
      <c r="E9" s="2">
        <v>12490</v>
      </c>
      <c r="F9" s="2">
        <f t="shared" si="0"/>
        <v>7386.84</v>
      </c>
      <c r="G9" s="2">
        <f t="shared" si="0"/>
        <v>216750</v>
      </c>
    </row>
    <row r="10" spans="1:7" ht="24.75" customHeight="1">
      <c r="A10" s="1" t="s">
        <v>4</v>
      </c>
      <c r="B10" s="2">
        <v>0</v>
      </c>
      <c r="C10" s="2">
        <v>0</v>
      </c>
      <c r="D10" s="2">
        <v>353.6</v>
      </c>
      <c r="E10" s="2">
        <v>11306</v>
      </c>
      <c r="F10" s="2">
        <f t="shared" si="0"/>
        <v>353.6</v>
      </c>
      <c r="G10" s="2">
        <f t="shared" si="0"/>
        <v>11306</v>
      </c>
    </row>
    <row r="11" spans="1:7" ht="24.75" customHeight="1">
      <c r="A11" s="1" t="s">
        <v>5</v>
      </c>
      <c r="B11" s="2">
        <v>7000</v>
      </c>
      <c r="C11" s="2">
        <v>204960</v>
      </c>
      <c r="D11" s="2">
        <v>337.56</v>
      </c>
      <c r="E11" s="2">
        <v>10715</v>
      </c>
      <c r="F11" s="2">
        <f>SUM(B11+D11)</f>
        <v>7337.56</v>
      </c>
      <c r="G11" s="2">
        <f>SUM(C11+E11)</f>
        <v>215675</v>
      </c>
    </row>
    <row r="12" spans="1:7" ht="24.75" customHeight="1">
      <c r="A12" s="1" t="s">
        <v>6</v>
      </c>
      <c r="B12" s="2"/>
      <c r="C12" s="2"/>
      <c r="D12" s="2">
        <v>259.26</v>
      </c>
      <c r="E12" s="2">
        <v>8175</v>
      </c>
      <c r="F12" s="2">
        <f>SUM(B12+D12)</f>
        <v>259.26</v>
      </c>
      <c r="G12" s="2">
        <f>SUM(C12+E12)</f>
        <v>8175</v>
      </c>
    </row>
    <row r="13" spans="1:7" ht="24.75" customHeight="1">
      <c r="A13" s="1" t="s">
        <v>7</v>
      </c>
      <c r="B13" s="2">
        <v>4300</v>
      </c>
      <c r="C13" s="2">
        <v>124614</v>
      </c>
      <c r="D13" s="2">
        <v>208.17</v>
      </c>
      <c r="E13" s="2">
        <v>6585</v>
      </c>
      <c r="F13" s="2">
        <f t="shared" si="0"/>
        <v>4508.17</v>
      </c>
      <c r="G13" s="2">
        <f t="shared" si="0"/>
        <v>131199</v>
      </c>
    </row>
    <row r="14" spans="1:7" ht="24.75" customHeight="1">
      <c r="A14" s="1" t="s">
        <v>8</v>
      </c>
      <c r="B14" s="2">
        <v>6800</v>
      </c>
      <c r="C14" s="2">
        <v>196384</v>
      </c>
      <c r="D14" s="2">
        <v>262.47</v>
      </c>
      <c r="E14" s="2">
        <v>8239</v>
      </c>
      <c r="F14" s="2">
        <f t="shared" si="0"/>
        <v>7062.47</v>
      </c>
      <c r="G14" s="2">
        <f t="shared" si="0"/>
        <v>204623</v>
      </c>
    </row>
    <row r="15" spans="1:7" ht="24.75" customHeight="1">
      <c r="A15" s="1" t="s">
        <v>9</v>
      </c>
      <c r="B15" s="2">
        <v>6700</v>
      </c>
      <c r="C15" s="2">
        <v>196176</v>
      </c>
      <c r="D15" s="2">
        <v>319.15</v>
      </c>
      <c r="E15" s="2">
        <v>10083</v>
      </c>
      <c r="F15" s="2">
        <f t="shared" si="0"/>
        <v>7019.15</v>
      </c>
      <c r="G15" s="2">
        <f t="shared" si="0"/>
        <v>206259</v>
      </c>
    </row>
    <row r="16" spans="1:7" ht="24.75" customHeight="1">
      <c r="A16" s="1" t="s">
        <v>10</v>
      </c>
      <c r="B16" s="2">
        <v>12000</v>
      </c>
      <c r="C16" s="2">
        <v>345060</v>
      </c>
      <c r="D16" s="2">
        <v>211.59</v>
      </c>
      <c r="E16" s="2">
        <v>6656</v>
      </c>
      <c r="F16" s="2">
        <f t="shared" si="0"/>
        <v>12211.59</v>
      </c>
      <c r="G16" s="2">
        <f t="shared" si="0"/>
        <v>351716</v>
      </c>
    </row>
    <row r="17" spans="1:7" ht="27" customHeight="1">
      <c r="A17" s="5" t="s">
        <v>23</v>
      </c>
      <c r="B17" s="2">
        <f aca="true" t="shared" si="1" ref="B17:G17">SUM(B5:B16)</f>
        <v>83500</v>
      </c>
      <c r="C17" s="2">
        <f t="shared" si="1"/>
        <v>2434420</v>
      </c>
      <c r="D17" s="12">
        <f>SUM(D5:D16)</f>
        <v>3607.850000000001</v>
      </c>
      <c r="E17" s="2">
        <f t="shared" si="1"/>
        <v>115015</v>
      </c>
      <c r="F17" s="2">
        <f t="shared" si="1"/>
        <v>87107.84999999999</v>
      </c>
      <c r="G17" s="2">
        <f t="shared" si="1"/>
        <v>2549435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20"/>
  <sheetViews>
    <sheetView zoomScale="75" zoomScaleNormal="75" zoomScalePageLayoutView="0" workbookViewId="0" topLeftCell="A1">
      <selection activeCell="C22" sqref="C22"/>
    </sheetView>
  </sheetViews>
  <sheetFormatPr defaultColWidth="9.00390625" defaultRowHeight="16.5"/>
  <cols>
    <col min="1" max="1" width="7.625" style="0" customWidth="1"/>
    <col min="2" max="2" width="10.00390625" style="0" customWidth="1"/>
    <col min="3" max="3" width="10.625" style="0" customWidth="1"/>
    <col min="4" max="4" width="9.125" style="0" customWidth="1"/>
    <col min="5" max="6" width="9.625" style="0" customWidth="1"/>
    <col min="7" max="7" width="10.00390625" style="0" customWidth="1"/>
    <col min="8" max="8" width="9.875" style="0" customWidth="1"/>
    <col min="9" max="9" width="9.625" style="0" customWidth="1"/>
    <col min="10" max="10" width="9.875" style="0" customWidth="1"/>
    <col min="11" max="11" width="10.625" style="0" customWidth="1"/>
    <col min="12" max="12" width="10.50390625" style="0" customWidth="1"/>
    <col min="13" max="13" width="10.125" style="0" customWidth="1"/>
    <col min="14" max="14" width="9.625" style="0" customWidth="1"/>
    <col min="15" max="15" width="10.875" style="0" customWidth="1"/>
    <col min="16" max="16" width="10.125" style="0" customWidth="1"/>
    <col min="17" max="17" width="11.375" style="0" customWidth="1"/>
  </cols>
  <sheetData>
    <row r="1" spans="1:17" ht="24.75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Q2" s="14" t="s">
        <v>89</v>
      </c>
    </row>
    <row r="3" spans="1:17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60"/>
      <c r="J3" s="67" t="s">
        <v>17</v>
      </c>
      <c r="K3" s="67"/>
      <c r="L3" s="69" t="s">
        <v>91</v>
      </c>
      <c r="M3" s="81"/>
      <c r="N3" s="69" t="s">
        <v>92</v>
      </c>
      <c r="O3" s="81"/>
      <c r="P3" s="71" t="s">
        <v>21</v>
      </c>
      <c r="Q3" s="72"/>
    </row>
    <row r="4" spans="1:17" ht="24.75" customHeight="1">
      <c r="A4" s="57"/>
      <c r="B4" s="3" t="s">
        <v>35</v>
      </c>
      <c r="C4" s="3" t="s">
        <v>36</v>
      </c>
      <c r="D4" s="3" t="s">
        <v>35</v>
      </c>
      <c r="E4" s="3" t="s">
        <v>36</v>
      </c>
      <c r="F4" s="3" t="s">
        <v>35</v>
      </c>
      <c r="G4" s="3" t="s">
        <v>36</v>
      </c>
      <c r="H4" s="3" t="s">
        <v>35</v>
      </c>
      <c r="I4" s="3" t="s">
        <v>36</v>
      </c>
      <c r="J4" s="3" t="s">
        <v>35</v>
      </c>
      <c r="K4" s="3" t="s">
        <v>36</v>
      </c>
      <c r="L4" s="3" t="s">
        <v>35</v>
      </c>
      <c r="M4" s="3" t="s">
        <v>36</v>
      </c>
      <c r="N4" s="3" t="s">
        <v>35</v>
      </c>
      <c r="O4" s="3" t="s">
        <v>36</v>
      </c>
      <c r="P4" s="5" t="s">
        <v>37</v>
      </c>
      <c r="Q4" s="5" t="s">
        <v>38</v>
      </c>
    </row>
    <row r="5" spans="1:17" ht="24.75" customHeight="1">
      <c r="A5" s="1" t="s">
        <v>39</v>
      </c>
      <c r="B5" s="2">
        <v>625600</v>
      </c>
      <c r="C5" s="2">
        <v>1722904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22880</v>
      </c>
      <c r="O5" s="2">
        <v>94880</v>
      </c>
      <c r="P5" s="2">
        <f>SUM(B5+D5+F5+H5+J5+L5+N5)</f>
        <v>648480</v>
      </c>
      <c r="Q5" s="2">
        <f>SUM(C5+E5+G5+I5+K5+M5+O5)</f>
        <v>1817784</v>
      </c>
    </row>
    <row r="6" spans="1:17" ht="24.75" customHeight="1">
      <c r="A6" s="1" t="s">
        <v>0</v>
      </c>
      <c r="B6" s="2">
        <v>448000</v>
      </c>
      <c r="C6" s="2">
        <v>1324019</v>
      </c>
      <c r="D6" s="2">
        <v>8240</v>
      </c>
      <c r="E6" s="2">
        <v>16993</v>
      </c>
      <c r="F6" s="2">
        <v>4081</v>
      </c>
      <c r="G6" s="2">
        <v>14817</v>
      </c>
      <c r="H6" s="2">
        <v>1800</v>
      </c>
      <c r="I6" s="2">
        <v>5761</v>
      </c>
      <c r="J6" s="2">
        <v>4800</v>
      </c>
      <c r="K6" s="2">
        <v>17167</v>
      </c>
      <c r="L6" s="2">
        <v>15680</v>
      </c>
      <c r="M6" s="2">
        <v>60865</v>
      </c>
      <c r="N6" s="2">
        <v>18800</v>
      </c>
      <c r="O6" s="2">
        <v>84341</v>
      </c>
      <c r="P6" s="2">
        <f aca="true" t="shared" si="0" ref="P6:Q17">SUM(B6+D6+F6+H6+J6+L6+N6)</f>
        <v>501401</v>
      </c>
      <c r="Q6" s="2">
        <f>SUM(C6+E6+G6+I6+K6+M6+O6)</f>
        <v>1523963</v>
      </c>
    </row>
    <row r="7" spans="1:17" ht="24.75" customHeight="1">
      <c r="A7" s="1" t="s">
        <v>1</v>
      </c>
      <c r="B7" s="2">
        <v>282400</v>
      </c>
      <c r="C7" s="2">
        <v>925045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22720</v>
      </c>
      <c r="O7" s="2">
        <v>94602</v>
      </c>
      <c r="P7" s="2">
        <f t="shared" si="0"/>
        <v>305120</v>
      </c>
      <c r="Q7" s="2">
        <f t="shared" si="0"/>
        <v>1019647</v>
      </c>
    </row>
    <row r="8" spans="1:17" ht="24.75" customHeight="1">
      <c r="A8" s="1" t="s">
        <v>2</v>
      </c>
      <c r="B8" s="2">
        <v>590400</v>
      </c>
      <c r="C8" s="2">
        <v>1626584</v>
      </c>
      <c r="D8" s="2">
        <v>6880</v>
      </c>
      <c r="E8" s="2">
        <v>14253</v>
      </c>
      <c r="F8" s="2">
        <v>4132</v>
      </c>
      <c r="G8" s="2">
        <v>15019</v>
      </c>
      <c r="H8" s="2">
        <v>1560</v>
      </c>
      <c r="I8" s="2">
        <v>4808</v>
      </c>
      <c r="J8" s="2">
        <v>4200</v>
      </c>
      <c r="K8" s="2">
        <v>14830</v>
      </c>
      <c r="L8" s="2">
        <v>13720</v>
      </c>
      <c r="M8" s="2">
        <v>53083</v>
      </c>
      <c r="N8" s="9">
        <v>21600</v>
      </c>
      <c r="O8" s="9">
        <v>93423</v>
      </c>
      <c r="P8" s="2">
        <f t="shared" si="0"/>
        <v>642492</v>
      </c>
      <c r="Q8" s="2">
        <f t="shared" si="0"/>
        <v>1822000</v>
      </c>
    </row>
    <row r="9" spans="1:17" ht="24.75" customHeight="1">
      <c r="A9" s="1" t="s">
        <v>3</v>
      </c>
      <c r="B9" s="2">
        <v>623200</v>
      </c>
      <c r="C9" s="2">
        <v>1698726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25840</v>
      </c>
      <c r="O9" s="2">
        <v>103847</v>
      </c>
      <c r="P9" s="2">
        <f t="shared" si="0"/>
        <v>649040</v>
      </c>
      <c r="Q9" s="2">
        <f t="shared" si="0"/>
        <v>1802573</v>
      </c>
    </row>
    <row r="10" spans="1:17" ht="24.75" customHeight="1">
      <c r="A10" s="1" t="s">
        <v>4</v>
      </c>
      <c r="B10" s="2">
        <v>770800</v>
      </c>
      <c r="C10" s="2">
        <v>2000192</v>
      </c>
      <c r="D10" s="2">
        <v>9920</v>
      </c>
      <c r="E10" s="2">
        <v>20426</v>
      </c>
      <c r="F10" s="2">
        <v>3965</v>
      </c>
      <c r="G10" s="2">
        <v>14356</v>
      </c>
      <c r="H10" s="2">
        <v>2600</v>
      </c>
      <c r="I10" s="2">
        <v>8937</v>
      </c>
      <c r="J10" s="2">
        <v>5120</v>
      </c>
      <c r="K10" s="2">
        <v>18373</v>
      </c>
      <c r="L10" s="2">
        <v>17320</v>
      </c>
      <c r="M10" s="2">
        <v>67375</v>
      </c>
      <c r="N10" s="2">
        <v>29040</v>
      </c>
      <c r="O10" s="2">
        <v>112881</v>
      </c>
      <c r="P10" s="2">
        <f t="shared" si="0"/>
        <v>838765</v>
      </c>
      <c r="Q10" s="2">
        <f t="shared" si="0"/>
        <v>2242540</v>
      </c>
    </row>
    <row r="11" spans="1:17" ht="24.75" customHeight="1">
      <c r="A11" s="1" t="s">
        <v>5</v>
      </c>
      <c r="B11" s="2">
        <v>891600</v>
      </c>
      <c r="C11" s="2">
        <v>2508682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53040</v>
      </c>
      <c r="O11" s="2">
        <v>178237</v>
      </c>
      <c r="P11" s="2">
        <f t="shared" si="0"/>
        <v>944640</v>
      </c>
      <c r="Q11" s="2">
        <f t="shared" si="0"/>
        <v>2686919</v>
      </c>
    </row>
    <row r="12" spans="1:17" ht="24.75" customHeight="1">
      <c r="A12" s="1" t="s">
        <v>6</v>
      </c>
      <c r="B12" s="2">
        <v>798400</v>
      </c>
      <c r="C12" s="2">
        <v>2348048</v>
      </c>
      <c r="D12" s="2">
        <v>12640</v>
      </c>
      <c r="E12" s="2">
        <v>25907</v>
      </c>
      <c r="F12" s="2">
        <v>3725</v>
      </c>
      <c r="G12" s="2">
        <v>16442</v>
      </c>
      <c r="H12" s="2">
        <v>2440</v>
      </c>
      <c r="I12" s="2">
        <v>10053</v>
      </c>
      <c r="J12" s="2">
        <v>3800</v>
      </c>
      <c r="K12" s="2">
        <v>16311</v>
      </c>
      <c r="L12" s="2">
        <v>25440</v>
      </c>
      <c r="M12" s="2">
        <v>124868</v>
      </c>
      <c r="N12" s="2">
        <v>47600</v>
      </c>
      <c r="O12" s="2">
        <v>175420</v>
      </c>
      <c r="P12" s="2">
        <f t="shared" si="0"/>
        <v>894045</v>
      </c>
      <c r="Q12" s="2">
        <f t="shared" si="0"/>
        <v>2717049</v>
      </c>
    </row>
    <row r="13" spans="1:17" ht="24.75" customHeight="1">
      <c r="A13" s="1" t="s">
        <v>7</v>
      </c>
      <c r="B13" s="2">
        <v>688800</v>
      </c>
      <c r="C13" s="2">
        <v>1971079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51200</v>
      </c>
      <c r="O13" s="2">
        <v>186826</v>
      </c>
      <c r="P13" s="2">
        <f t="shared" si="0"/>
        <v>740000</v>
      </c>
      <c r="Q13" s="2">
        <f t="shared" si="0"/>
        <v>2157905</v>
      </c>
    </row>
    <row r="14" spans="1:17" ht="24.75" customHeight="1">
      <c r="A14" s="1" t="s">
        <v>8</v>
      </c>
      <c r="B14" s="2">
        <v>866400</v>
      </c>
      <c r="C14" s="2">
        <v>2541839</v>
      </c>
      <c r="D14" s="2">
        <v>11520</v>
      </c>
      <c r="E14" s="2">
        <v>23648</v>
      </c>
      <c r="F14" s="2">
        <v>3883</v>
      </c>
      <c r="G14" s="2">
        <v>17635</v>
      </c>
      <c r="H14" s="2">
        <v>4360</v>
      </c>
      <c r="I14" s="2">
        <v>20068</v>
      </c>
      <c r="J14" s="2">
        <v>2440</v>
      </c>
      <c r="K14" s="2">
        <v>9968</v>
      </c>
      <c r="L14" s="2">
        <v>25600</v>
      </c>
      <c r="M14" s="2">
        <v>128392</v>
      </c>
      <c r="N14" s="2">
        <v>48560</v>
      </c>
      <c r="O14" s="2">
        <v>176087</v>
      </c>
      <c r="P14" s="2">
        <f t="shared" si="0"/>
        <v>962763</v>
      </c>
      <c r="Q14" s="2">
        <f t="shared" si="0"/>
        <v>2917637</v>
      </c>
    </row>
    <row r="15" spans="1:17" ht="24.75" customHeight="1">
      <c r="A15" s="1" t="s">
        <v>9</v>
      </c>
      <c r="B15" s="2">
        <v>859200</v>
      </c>
      <c r="C15" s="2">
        <v>2356499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50080</v>
      </c>
      <c r="O15" s="2">
        <v>162515</v>
      </c>
      <c r="P15" s="2">
        <f>SUM(B15+D15+F15+H15+J15+L15+N15)</f>
        <v>909280</v>
      </c>
      <c r="Q15" s="2">
        <f>SUM(C15+E15+G15+I15+K15+M15+O15)</f>
        <v>2519014</v>
      </c>
    </row>
    <row r="16" spans="1:17" ht="24.75" customHeight="1">
      <c r="A16" s="1" t="s">
        <v>10</v>
      </c>
      <c r="B16" s="2">
        <v>625200</v>
      </c>
      <c r="C16" s="2">
        <v>1740026</v>
      </c>
      <c r="D16" s="2">
        <v>9920</v>
      </c>
      <c r="E16" s="2">
        <v>20395</v>
      </c>
      <c r="F16" s="2">
        <v>4341</v>
      </c>
      <c r="G16" s="2">
        <v>16314</v>
      </c>
      <c r="H16" s="2">
        <v>3520</v>
      </c>
      <c r="I16" s="2">
        <v>12950</v>
      </c>
      <c r="J16" s="2">
        <v>5280</v>
      </c>
      <c r="K16" s="2">
        <v>19587</v>
      </c>
      <c r="L16" s="2">
        <v>21040</v>
      </c>
      <c r="M16" s="2">
        <v>83676</v>
      </c>
      <c r="N16" s="2">
        <v>45760</v>
      </c>
      <c r="O16" s="2">
        <v>147905</v>
      </c>
      <c r="P16" s="2">
        <f t="shared" si="0"/>
        <v>715061</v>
      </c>
      <c r="Q16" s="2">
        <f t="shared" si="0"/>
        <v>2040853</v>
      </c>
    </row>
    <row r="17" spans="1:17" ht="27" customHeight="1">
      <c r="A17" s="5" t="s">
        <v>40</v>
      </c>
      <c r="B17" s="2">
        <f>SUM(B5:B16)</f>
        <v>8070000</v>
      </c>
      <c r="C17" s="2">
        <f aca="true" t="shared" si="1" ref="C17:O17">SUM(C5:C16)</f>
        <v>22763643</v>
      </c>
      <c r="D17" s="2">
        <f t="shared" si="1"/>
        <v>59120</v>
      </c>
      <c r="E17" s="2">
        <f t="shared" si="1"/>
        <v>121622</v>
      </c>
      <c r="F17" s="2">
        <f t="shared" si="1"/>
        <v>24127</v>
      </c>
      <c r="G17" s="2">
        <f>SUM(G5:G16)</f>
        <v>94583</v>
      </c>
      <c r="H17" s="2">
        <f>SUM(H5:H16)</f>
        <v>16280</v>
      </c>
      <c r="I17" s="2">
        <f>SUM(I5:I16)</f>
        <v>62577</v>
      </c>
      <c r="J17" s="2">
        <f t="shared" si="1"/>
        <v>25640</v>
      </c>
      <c r="K17" s="2">
        <f t="shared" si="1"/>
        <v>96236</v>
      </c>
      <c r="L17" s="2">
        <f t="shared" si="1"/>
        <v>118800</v>
      </c>
      <c r="M17" s="2">
        <f t="shared" si="1"/>
        <v>518259</v>
      </c>
      <c r="N17" s="2">
        <f t="shared" si="1"/>
        <v>437120</v>
      </c>
      <c r="O17" s="2">
        <f t="shared" si="1"/>
        <v>1610964</v>
      </c>
      <c r="P17" s="2">
        <f>SUM(P5:P16)</f>
        <v>8751087</v>
      </c>
      <c r="Q17" s="2">
        <f t="shared" si="0"/>
        <v>25267884</v>
      </c>
    </row>
    <row r="19" spans="13:17" ht="16.5">
      <c r="M19" t="s">
        <v>41</v>
      </c>
      <c r="P19" t="s">
        <v>52</v>
      </c>
      <c r="Q19" t="s">
        <v>16</v>
      </c>
    </row>
    <row r="20" spans="16:17" ht="16.5">
      <c r="P20" t="s">
        <v>53</v>
      </c>
      <c r="Q20" t="s">
        <v>54</v>
      </c>
    </row>
  </sheetData>
  <sheetProtection/>
  <mergeCells count="8">
    <mergeCell ref="A1:Q1"/>
    <mergeCell ref="A3:A4"/>
    <mergeCell ref="B3:C3"/>
    <mergeCell ref="D3:I3"/>
    <mergeCell ref="J3:K3"/>
    <mergeCell ref="L3:M3"/>
    <mergeCell ref="N3:O3"/>
    <mergeCell ref="P3:Q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7" width="12.125" style="0" customWidth="1"/>
    <col min="8" max="8" width="10.625" style="0" customWidth="1"/>
    <col min="9" max="9" width="11.125" style="0" customWidth="1"/>
    <col min="10" max="10" width="10.50390625" style="0" customWidth="1"/>
    <col min="11" max="11" width="11.125" style="0" customWidth="1"/>
    <col min="12" max="12" width="13.125" style="0" customWidth="1"/>
    <col min="13" max="13" width="12.125" style="0" customWidth="1"/>
  </cols>
  <sheetData>
    <row r="1" spans="1:13" ht="24.75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14" t="s">
        <v>89</v>
      </c>
    </row>
    <row r="3" spans="1:13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83" t="s">
        <v>93</v>
      </c>
      <c r="K3" s="83"/>
      <c r="L3" s="71" t="s">
        <v>21</v>
      </c>
      <c r="M3" s="72"/>
    </row>
    <row r="4" spans="1:13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5" t="s">
        <v>27</v>
      </c>
      <c r="M4" s="5" t="s">
        <v>28</v>
      </c>
    </row>
    <row r="5" spans="1:13" ht="24.75" customHeight="1">
      <c r="A5" s="1" t="s">
        <v>39</v>
      </c>
      <c r="B5" s="2">
        <v>16036</v>
      </c>
      <c r="C5" s="2">
        <v>263982</v>
      </c>
      <c r="D5" s="2">
        <v>617</v>
      </c>
      <c r="E5" s="2">
        <v>10170</v>
      </c>
      <c r="F5" s="2"/>
      <c r="G5" s="2"/>
      <c r="H5" s="2"/>
      <c r="I5" s="2"/>
      <c r="J5" s="2">
        <v>495</v>
      </c>
      <c r="K5" s="2">
        <v>8335</v>
      </c>
      <c r="L5" s="2">
        <f>SUM(B5+D5+F5+H5+J5)</f>
        <v>17148</v>
      </c>
      <c r="M5" s="2">
        <f>SUM(C5+E5+G5+I5+K5)</f>
        <v>282487</v>
      </c>
    </row>
    <row r="6" spans="1:13" ht="24.75" customHeight="1">
      <c r="A6" s="1" t="s">
        <v>0</v>
      </c>
      <c r="B6" s="2">
        <v>16321</v>
      </c>
      <c r="C6" s="2">
        <v>268643</v>
      </c>
      <c r="D6" s="2">
        <v>641</v>
      </c>
      <c r="E6" s="2">
        <v>10561</v>
      </c>
      <c r="F6" s="2">
        <v>31</v>
      </c>
      <c r="G6" s="2">
        <v>449</v>
      </c>
      <c r="H6" s="2">
        <v>20</v>
      </c>
      <c r="I6" s="2">
        <v>229</v>
      </c>
      <c r="J6" s="2">
        <v>454</v>
      </c>
      <c r="K6" s="2">
        <v>7665</v>
      </c>
      <c r="L6" s="2">
        <f aca="true" t="shared" si="0" ref="L6:L16">SUM(B6+D6+F6+H6+J6)</f>
        <v>17467</v>
      </c>
      <c r="M6" s="2">
        <f aca="true" t="shared" si="1" ref="M6:M16">SUM(C6+E6+G6+I6+K6)</f>
        <v>287547</v>
      </c>
    </row>
    <row r="7" spans="1:13" ht="24.75" customHeight="1">
      <c r="A7" s="1" t="s">
        <v>1</v>
      </c>
      <c r="B7" s="8">
        <v>11947</v>
      </c>
      <c r="C7" s="8">
        <v>197128</v>
      </c>
      <c r="D7" s="2">
        <v>520</v>
      </c>
      <c r="E7" s="2">
        <v>8583</v>
      </c>
      <c r="F7" s="2"/>
      <c r="G7" s="2"/>
      <c r="H7" s="2"/>
      <c r="I7" s="2"/>
      <c r="J7" s="2">
        <v>464</v>
      </c>
      <c r="K7" s="2">
        <v>7829</v>
      </c>
      <c r="L7" s="2">
        <f t="shared" si="0"/>
        <v>12931</v>
      </c>
      <c r="M7" s="2">
        <f t="shared" si="1"/>
        <v>213540</v>
      </c>
    </row>
    <row r="8" spans="1:13" ht="24.75" customHeight="1">
      <c r="A8" s="1" t="s">
        <v>2</v>
      </c>
      <c r="B8" s="2">
        <v>17555</v>
      </c>
      <c r="C8" s="2">
        <v>288819</v>
      </c>
      <c r="D8" s="2">
        <v>514</v>
      </c>
      <c r="E8" s="2">
        <v>8485</v>
      </c>
      <c r="F8" s="2">
        <v>51</v>
      </c>
      <c r="G8" s="2">
        <v>721</v>
      </c>
      <c r="H8" s="2">
        <v>18</v>
      </c>
      <c r="I8" s="2">
        <v>257</v>
      </c>
      <c r="J8" s="2">
        <v>525</v>
      </c>
      <c r="K8" s="2">
        <v>8826</v>
      </c>
      <c r="L8" s="2">
        <f t="shared" si="0"/>
        <v>18663</v>
      </c>
      <c r="M8" s="2">
        <f t="shared" si="1"/>
        <v>307108</v>
      </c>
    </row>
    <row r="9" spans="1:13" ht="24.75" customHeight="1">
      <c r="A9" s="1" t="s">
        <v>3</v>
      </c>
      <c r="B9" s="2">
        <v>15962</v>
      </c>
      <c r="C9" s="2">
        <v>262773</v>
      </c>
      <c r="D9" s="2">
        <v>595</v>
      </c>
      <c r="E9" s="2">
        <v>9810</v>
      </c>
      <c r="F9" s="2"/>
      <c r="G9" s="2"/>
      <c r="H9" s="2"/>
      <c r="I9" s="2"/>
      <c r="J9" s="2">
        <v>494</v>
      </c>
      <c r="K9" s="2">
        <v>8319</v>
      </c>
      <c r="L9" s="2">
        <f t="shared" si="0"/>
        <v>17051</v>
      </c>
      <c r="M9" s="2">
        <f t="shared" si="1"/>
        <v>280902</v>
      </c>
    </row>
    <row r="10" spans="1:13" ht="24.75" customHeight="1">
      <c r="A10" s="1" t="s">
        <v>4</v>
      </c>
      <c r="B10" s="2">
        <v>16076</v>
      </c>
      <c r="C10" s="2">
        <v>264637</v>
      </c>
      <c r="D10" s="2">
        <v>783</v>
      </c>
      <c r="E10" s="2">
        <v>12883</v>
      </c>
      <c r="F10" s="2">
        <v>30</v>
      </c>
      <c r="G10" s="2">
        <v>436</v>
      </c>
      <c r="H10" s="2">
        <v>32</v>
      </c>
      <c r="I10" s="2">
        <v>423</v>
      </c>
      <c r="J10" s="2">
        <v>495</v>
      </c>
      <c r="K10" s="2">
        <v>8335</v>
      </c>
      <c r="L10" s="2">
        <f t="shared" si="0"/>
        <v>17416</v>
      </c>
      <c r="M10" s="2">
        <f t="shared" si="1"/>
        <v>286714</v>
      </c>
    </row>
    <row r="11" spans="1:13" ht="24.75" customHeight="1">
      <c r="A11" s="1" t="s">
        <v>5</v>
      </c>
      <c r="B11" s="2">
        <v>14027</v>
      </c>
      <c r="C11" s="2">
        <v>231136</v>
      </c>
      <c r="D11" s="2">
        <v>768</v>
      </c>
      <c r="E11" s="2">
        <v>12638</v>
      </c>
      <c r="F11" s="2"/>
      <c r="G11" s="2"/>
      <c r="H11" s="2"/>
      <c r="I11" s="2"/>
      <c r="J11" s="2">
        <v>464</v>
      </c>
      <c r="K11" s="2">
        <v>7829</v>
      </c>
      <c r="L11" s="2">
        <f t="shared" si="0"/>
        <v>15259</v>
      </c>
      <c r="M11" s="2">
        <f t="shared" si="1"/>
        <v>251603</v>
      </c>
    </row>
    <row r="12" spans="1:13" ht="24.75" customHeight="1">
      <c r="A12" s="1" t="s">
        <v>6</v>
      </c>
      <c r="B12" s="2">
        <v>11569</v>
      </c>
      <c r="C12" s="2">
        <v>190947</v>
      </c>
      <c r="D12" s="2">
        <v>582</v>
      </c>
      <c r="E12" s="2">
        <v>9596</v>
      </c>
      <c r="F12" s="2">
        <v>73</v>
      </c>
      <c r="G12" s="2">
        <v>1015</v>
      </c>
      <c r="H12" s="2">
        <v>38</v>
      </c>
      <c r="I12" s="2">
        <v>545</v>
      </c>
      <c r="J12" s="2">
        <v>237</v>
      </c>
      <c r="K12" s="2">
        <v>4117</v>
      </c>
      <c r="L12" s="2">
        <f t="shared" si="0"/>
        <v>12499</v>
      </c>
      <c r="M12" s="2">
        <f t="shared" si="1"/>
        <v>206220</v>
      </c>
    </row>
    <row r="13" spans="1:13" ht="24.75" customHeight="1">
      <c r="A13" s="1" t="s">
        <v>7</v>
      </c>
      <c r="B13" s="2">
        <v>11321</v>
      </c>
      <c r="C13" s="2">
        <v>186893</v>
      </c>
      <c r="D13" s="2">
        <v>586</v>
      </c>
      <c r="E13" s="2">
        <v>9662</v>
      </c>
      <c r="F13" s="2"/>
      <c r="G13" s="2"/>
      <c r="H13" s="2"/>
      <c r="I13" s="2"/>
      <c r="J13" s="2">
        <v>380</v>
      </c>
      <c r="K13" s="2">
        <v>6454</v>
      </c>
      <c r="L13" s="2">
        <f t="shared" si="0"/>
        <v>12287</v>
      </c>
      <c r="M13" s="2">
        <f t="shared" si="1"/>
        <v>203009</v>
      </c>
    </row>
    <row r="14" spans="1:13" ht="24.75" customHeight="1">
      <c r="A14" s="1" t="s">
        <v>8</v>
      </c>
      <c r="B14" s="2">
        <v>12303</v>
      </c>
      <c r="C14" s="2">
        <v>202949</v>
      </c>
      <c r="D14" s="2">
        <v>626</v>
      </c>
      <c r="E14" s="2">
        <v>10316</v>
      </c>
      <c r="F14" s="2">
        <v>14</v>
      </c>
      <c r="G14" s="2">
        <v>231</v>
      </c>
      <c r="H14" s="2">
        <v>32</v>
      </c>
      <c r="I14" s="2">
        <v>462</v>
      </c>
      <c r="J14" s="2">
        <v>250</v>
      </c>
      <c r="K14" s="2">
        <v>4330</v>
      </c>
      <c r="L14" s="2">
        <f t="shared" si="0"/>
        <v>13225</v>
      </c>
      <c r="M14" s="2">
        <f t="shared" si="1"/>
        <v>218288</v>
      </c>
    </row>
    <row r="15" spans="1:13" ht="24.75" customHeight="1">
      <c r="A15" s="1" t="s">
        <v>9</v>
      </c>
      <c r="B15" s="2">
        <v>16688</v>
      </c>
      <c r="C15" s="2">
        <v>274643</v>
      </c>
      <c r="D15" s="2">
        <v>791</v>
      </c>
      <c r="E15" s="2">
        <v>13015</v>
      </c>
      <c r="F15" s="2"/>
      <c r="G15" s="2"/>
      <c r="H15" s="2"/>
      <c r="I15" s="2"/>
      <c r="J15" s="2">
        <v>406</v>
      </c>
      <c r="K15" s="2">
        <v>6879</v>
      </c>
      <c r="L15" s="2">
        <f t="shared" si="0"/>
        <v>17885</v>
      </c>
      <c r="M15" s="2">
        <f t="shared" si="1"/>
        <v>294537</v>
      </c>
    </row>
    <row r="16" spans="1:13" ht="24.75" customHeight="1">
      <c r="A16" s="1" t="s">
        <v>10</v>
      </c>
      <c r="B16" s="2">
        <v>14666</v>
      </c>
      <c r="C16" s="2">
        <v>209026</v>
      </c>
      <c r="D16" s="2">
        <v>527</v>
      </c>
      <c r="E16" s="2">
        <v>7528</v>
      </c>
      <c r="F16" s="2">
        <v>20</v>
      </c>
      <c r="G16" s="2">
        <v>299</v>
      </c>
      <c r="H16" s="2">
        <v>15</v>
      </c>
      <c r="I16" s="2">
        <v>243</v>
      </c>
      <c r="J16" s="2">
        <v>447</v>
      </c>
      <c r="K16" s="2">
        <v>6558</v>
      </c>
      <c r="L16" s="2">
        <f t="shared" si="0"/>
        <v>15675</v>
      </c>
      <c r="M16" s="2">
        <f t="shared" si="1"/>
        <v>223654</v>
      </c>
    </row>
    <row r="17" spans="1:13" ht="27" customHeight="1">
      <c r="A17" s="5" t="s">
        <v>40</v>
      </c>
      <c r="B17" s="2">
        <f aca="true" t="shared" si="2" ref="B17:M17">SUM(B5:B16)</f>
        <v>174471</v>
      </c>
      <c r="C17" s="2">
        <f t="shared" si="2"/>
        <v>2841576</v>
      </c>
      <c r="D17" s="2">
        <f t="shared" si="2"/>
        <v>7550</v>
      </c>
      <c r="E17" s="2">
        <f t="shared" si="2"/>
        <v>123247</v>
      </c>
      <c r="F17" s="2">
        <f>SUM(F5:F16)</f>
        <v>219</v>
      </c>
      <c r="G17" s="2">
        <f>SUM(G5:G16)</f>
        <v>3151</v>
      </c>
      <c r="H17" s="2">
        <f>SUM(H5:H16)</f>
        <v>155</v>
      </c>
      <c r="I17" s="2">
        <f t="shared" si="2"/>
        <v>2159</v>
      </c>
      <c r="J17" s="2">
        <f t="shared" si="2"/>
        <v>5111</v>
      </c>
      <c r="K17" s="2">
        <f t="shared" si="2"/>
        <v>85476</v>
      </c>
      <c r="L17" s="2">
        <f t="shared" si="2"/>
        <v>187506</v>
      </c>
      <c r="M17" s="2">
        <f t="shared" si="2"/>
        <v>3055609</v>
      </c>
    </row>
  </sheetData>
  <sheetProtection/>
  <mergeCells count="7">
    <mergeCell ref="A1:M1"/>
    <mergeCell ref="A3:A4"/>
    <mergeCell ref="B3:C3"/>
    <mergeCell ref="D3:G3"/>
    <mergeCell ref="H3:I3"/>
    <mergeCell ref="J3:K3"/>
    <mergeCell ref="L3:M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I3" sqref="I3:I5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4.75">
      <c r="A1" s="54" t="s">
        <v>108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14" t="s">
        <v>89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121108</v>
      </c>
      <c r="C6" s="2">
        <v>70181</v>
      </c>
      <c r="D6" s="2">
        <v>11268</v>
      </c>
      <c r="E6" s="2">
        <v>202557</v>
      </c>
      <c r="F6" s="2">
        <v>268</v>
      </c>
      <c r="G6" s="2">
        <v>8406</v>
      </c>
      <c r="H6" s="2">
        <v>38000</v>
      </c>
      <c r="I6" s="2">
        <f>SUM(E6+F6+G6+H6)</f>
        <v>249231</v>
      </c>
    </row>
    <row r="7" spans="1:9" ht="24.75" customHeight="1">
      <c r="A7" s="1" t="s">
        <v>0</v>
      </c>
      <c r="B7" s="8">
        <f aca="true" t="shared" si="0" ref="B7:B17">E7-C7-D7</f>
        <v>106025</v>
      </c>
      <c r="C7" s="2">
        <v>69252</v>
      </c>
      <c r="D7" s="2">
        <v>8385</v>
      </c>
      <c r="E7" s="2">
        <v>183662</v>
      </c>
      <c r="F7" s="2">
        <v>254</v>
      </c>
      <c r="G7" s="2">
        <v>8432</v>
      </c>
      <c r="H7" s="2">
        <v>38000</v>
      </c>
      <c r="I7" s="2">
        <f aca="true" t="shared" si="1" ref="I7:I18">SUM(E7+F7+G7+H7)</f>
        <v>230348</v>
      </c>
    </row>
    <row r="8" spans="1:9" ht="24.75" customHeight="1">
      <c r="A8" s="1" t="s">
        <v>1</v>
      </c>
      <c r="B8" s="8">
        <f t="shared" si="0"/>
        <v>87559</v>
      </c>
      <c r="C8" s="2">
        <v>69088</v>
      </c>
      <c r="D8" s="2">
        <v>6011</v>
      </c>
      <c r="E8" s="2">
        <v>162658</v>
      </c>
      <c r="F8" s="2">
        <v>227</v>
      </c>
      <c r="G8" s="2">
        <v>3455</v>
      </c>
      <c r="H8" s="2">
        <v>38000</v>
      </c>
      <c r="I8" s="2">
        <f t="shared" si="1"/>
        <v>204340</v>
      </c>
    </row>
    <row r="9" spans="1:9" ht="24.75" customHeight="1">
      <c r="A9" s="1" t="s">
        <v>2</v>
      </c>
      <c r="B9" s="8">
        <f t="shared" si="0"/>
        <v>129678</v>
      </c>
      <c r="C9" s="2">
        <v>69025</v>
      </c>
      <c r="D9" s="2">
        <v>6548</v>
      </c>
      <c r="E9" s="2">
        <v>205251</v>
      </c>
      <c r="F9" s="2">
        <v>256</v>
      </c>
      <c r="G9" s="2">
        <v>8656</v>
      </c>
      <c r="H9" s="2">
        <v>38000</v>
      </c>
      <c r="I9" s="2">
        <f t="shared" si="1"/>
        <v>252163</v>
      </c>
    </row>
    <row r="10" spans="1:9" ht="24.75" customHeight="1">
      <c r="A10" s="1" t="s">
        <v>3</v>
      </c>
      <c r="B10" s="8">
        <f t="shared" si="0"/>
        <v>112217</v>
      </c>
      <c r="C10" s="2">
        <v>69471</v>
      </c>
      <c r="D10" s="2">
        <v>6651</v>
      </c>
      <c r="E10" s="2">
        <v>188339</v>
      </c>
      <c r="F10" s="2">
        <v>232</v>
      </c>
      <c r="G10" s="2">
        <v>6917</v>
      </c>
      <c r="H10" s="2">
        <v>38000</v>
      </c>
      <c r="I10" s="2">
        <f t="shared" si="1"/>
        <v>233488</v>
      </c>
    </row>
    <row r="11" spans="1:9" ht="24.75" customHeight="1">
      <c r="A11" s="1" t="s">
        <v>4</v>
      </c>
      <c r="B11" s="8">
        <f t="shared" si="0"/>
        <v>114755</v>
      </c>
      <c r="C11" s="2">
        <v>68983</v>
      </c>
      <c r="D11" s="2">
        <v>6673</v>
      </c>
      <c r="E11" s="2">
        <v>190411</v>
      </c>
      <c r="F11" s="2">
        <v>232</v>
      </c>
      <c r="G11" s="2">
        <v>8499</v>
      </c>
      <c r="H11" s="2">
        <v>38000</v>
      </c>
      <c r="I11" s="2">
        <f t="shared" si="1"/>
        <v>237142</v>
      </c>
    </row>
    <row r="12" spans="1:9" ht="24.75" customHeight="1">
      <c r="A12" s="1" t="s">
        <v>5</v>
      </c>
      <c r="B12" s="8">
        <f t="shared" si="0"/>
        <v>115030</v>
      </c>
      <c r="C12" s="2">
        <v>69020</v>
      </c>
      <c r="D12" s="2">
        <v>8716</v>
      </c>
      <c r="E12" s="2">
        <v>192766</v>
      </c>
      <c r="F12" s="2">
        <v>229</v>
      </c>
      <c r="G12" s="2">
        <v>8138</v>
      </c>
      <c r="H12" s="2">
        <v>38000</v>
      </c>
      <c r="I12" s="2">
        <f t="shared" si="1"/>
        <v>239133</v>
      </c>
    </row>
    <row r="13" spans="1:9" ht="24.75" customHeight="1">
      <c r="A13" s="1" t="s">
        <v>6</v>
      </c>
      <c r="B13" s="8">
        <f t="shared" si="0"/>
        <v>120804</v>
      </c>
      <c r="C13" s="2">
        <v>67970</v>
      </c>
      <c r="D13" s="2">
        <v>5153</v>
      </c>
      <c r="E13" s="2">
        <v>193927</v>
      </c>
      <c r="F13" s="2">
        <v>221</v>
      </c>
      <c r="G13" s="2">
        <v>5633</v>
      </c>
      <c r="H13" s="2">
        <v>38000</v>
      </c>
      <c r="I13" s="2">
        <f t="shared" si="1"/>
        <v>237781</v>
      </c>
    </row>
    <row r="14" spans="1:9" ht="24.75" customHeight="1">
      <c r="A14" s="1" t="s">
        <v>7</v>
      </c>
      <c r="B14" s="8">
        <f t="shared" si="0"/>
        <v>112103</v>
      </c>
      <c r="C14" s="2">
        <v>66947</v>
      </c>
      <c r="D14" s="2">
        <v>7492</v>
      </c>
      <c r="E14" s="2">
        <v>186542</v>
      </c>
      <c r="F14" s="2">
        <v>201</v>
      </c>
      <c r="G14" s="2">
        <v>4278</v>
      </c>
      <c r="H14" s="2">
        <v>38000</v>
      </c>
      <c r="I14" s="2">
        <f t="shared" si="1"/>
        <v>229021</v>
      </c>
    </row>
    <row r="15" spans="1:9" ht="24.75" customHeight="1">
      <c r="A15" s="1" t="s">
        <v>8</v>
      </c>
      <c r="B15" s="8">
        <f t="shared" si="0"/>
        <v>131274</v>
      </c>
      <c r="C15" s="2">
        <v>68091</v>
      </c>
      <c r="D15" s="2">
        <v>11511</v>
      </c>
      <c r="E15" s="2">
        <v>210876</v>
      </c>
      <c r="F15" s="2">
        <v>206</v>
      </c>
      <c r="G15" s="2">
        <v>7608</v>
      </c>
      <c r="H15" s="2">
        <v>38000</v>
      </c>
      <c r="I15" s="2">
        <f t="shared" si="1"/>
        <v>256690</v>
      </c>
    </row>
    <row r="16" spans="1:9" ht="24.75" customHeight="1">
      <c r="A16" s="1" t="s">
        <v>9</v>
      </c>
      <c r="B16" s="8">
        <f t="shared" si="0"/>
        <v>133341</v>
      </c>
      <c r="C16" s="2">
        <v>68179</v>
      </c>
      <c r="D16" s="2">
        <v>12582</v>
      </c>
      <c r="E16" s="8">
        <v>214102</v>
      </c>
      <c r="F16" s="2">
        <v>218</v>
      </c>
      <c r="G16" s="2">
        <v>8054</v>
      </c>
      <c r="H16" s="2">
        <v>38000</v>
      </c>
      <c r="I16" s="2">
        <f t="shared" si="1"/>
        <v>260374</v>
      </c>
    </row>
    <row r="17" spans="1:9" ht="24.75" customHeight="1">
      <c r="A17" s="1" t="s">
        <v>10</v>
      </c>
      <c r="B17" s="8">
        <f t="shared" si="0"/>
        <v>127837</v>
      </c>
      <c r="C17" s="2">
        <v>68195</v>
      </c>
      <c r="D17" s="2">
        <v>11030</v>
      </c>
      <c r="E17" s="8">
        <v>207062</v>
      </c>
      <c r="F17" s="2">
        <v>203</v>
      </c>
      <c r="G17" s="2">
        <v>7257</v>
      </c>
      <c r="H17" s="2">
        <v>38000</v>
      </c>
      <c r="I17" s="2">
        <f t="shared" si="1"/>
        <v>252522</v>
      </c>
    </row>
    <row r="18" spans="1:10" ht="27" customHeight="1">
      <c r="A18" s="5" t="s">
        <v>23</v>
      </c>
      <c r="B18" s="2">
        <f aca="true" t="shared" si="2" ref="B18:H18">SUM(B6:B17)</f>
        <v>1411731</v>
      </c>
      <c r="C18" s="2">
        <f t="shared" si="2"/>
        <v>824402</v>
      </c>
      <c r="D18" s="2">
        <f t="shared" si="2"/>
        <v>102020</v>
      </c>
      <c r="E18" s="2">
        <f t="shared" si="2"/>
        <v>2338153</v>
      </c>
      <c r="F18" s="2">
        <f t="shared" si="2"/>
        <v>2747</v>
      </c>
      <c r="G18" s="2">
        <f t="shared" si="2"/>
        <v>85333</v>
      </c>
      <c r="H18" s="2">
        <f t="shared" si="2"/>
        <v>456000</v>
      </c>
      <c r="I18" s="2">
        <f t="shared" si="1"/>
        <v>2882233</v>
      </c>
      <c r="J18" s="10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83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14" t="s">
        <v>90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39</v>
      </c>
      <c r="B5" s="2">
        <v>7500</v>
      </c>
      <c r="C5" s="2">
        <v>206100</v>
      </c>
      <c r="D5" s="2">
        <v>516.06</v>
      </c>
      <c r="E5" s="2">
        <v>15615</v>
      </c>
      <c r="F5" s="2">
        <f>SUM(B5+D5)</f>
        <v>8016.0599999999995</v>
      </c>
      <c r="G5" s="2">
        <f>SUM(C5+E5)</f>
        <v>221715</v>
      </c>
    </row>
    <row r="6" spans="1:7" ht="24.75" customHeight="1">
      <c r="A6" s="1" t="s">
        <v>0</v>
      </c>
      <c r="B6" s="2">
        <v>8000</v>
      </c>
      <c r="C6" s="2">
        <v>211040</v>
      </c>
      <c r="D6" s="2">
        <v>254.88</v>
      </c>
      <c r="E6" s="2">
        <v>7380</v>
      </c>
      <c r="F6" s="2">
        <f aca="true" t="shared" si="0" ref="F6:G16">SUM(B6+D6)</f>
        <v>8254.88</v>
      </c>
      <c r="G6" s="2">
        <f t="shared" si="0"/>
        <v>218420</v>
      </c>
    </row>
    <row r="7" spans="1:7" ht="24.75" customHeight="1">
      <c r="A7" s="1" t="s">
        <v>1</v>
      </c>
      <c r="B7" s="2">
        <v>7200</v>
      </c>
      <c r="C7" s="2">
        <v>187776</v>
      </c>
      <c r="D7" s="2">
        <v>361.97</v>
      </c>
      <c r="E7" s="2">
        <v>10513</v>
      </c>
      <c r="F7" s="2">
        <f t="shared" si="0"/>
        <v>7561.97</v>
      </c>
      <c r="G7" s="2">
        <f t="shared" si="0"/>
        <v>198289</v>
      </c>
    </row>
    <row r="8" spans="1:7" ht="24.75" customHeight="1">
      <c r="A8" s="1" t="s">
        <v>2</v>
      </c>
      <c r="B8" s="2">
        <v>7200</v>
      </c>
      <c r="C8" s="2">
        <v>189936</v>
      </c>
      <c r="D8" s="2">
        <v>433.01</v>
      </c>
      <c r="E8" s="2">
        <v>12990</v>
      </c>
      <c r="F8" s="2">
        <f t="shared" si="0"/>
        <v>7633.01</v>
      </c>
      <c r="G8" s="2">
        <f t="shared" si="0"/>
        <v>202926</v>
      </c>
    </row>
    <row r="9" spans="1:7" ht="24.75" customHeight="1">
      <c r="A9" s="1" t="s">
        <v>3</v>
      </c>
      <c r="B9" s="2">
        <v>8000</v>
      </c>
      <c r="C9" s="2">
        <v>220640</v>
      </c>
      <c r="D9" s="2">
        <v>574.04</v>
      </c>
      <c r="E9" s="2">
        <v>17047</v>
      </c>
      <c r="F9" s="2">
        <f t="shared" si="0"/>
        <v>8574.04</v>
      </c>
      <c r="G9" s="2">
        <f t="shared" si="0"/>
        <v>237687</v>
      </c>
    </row>
    <row r="10" spans="1:7" ht="24.75" customHeight="1">
      <c r="A10" s="1" t="s">
        <v>4</v>
      </c>
      <c r="B10" s="2">
        <v>6600</v>
      </c>
      <c r="C10" s="2">
        <v>171468</v>
      </c>
      <c r="D10" s="2">
        <v>515.1</v>
      </c>
      <c r="E10" s="2">
        <v>14971</v>
      </c>
      <c r="F10" s="2">
        <f t="shared" si="0"/>
        <v>7115.1</v>
      </c>
      <c r="G10" s="2">
        <f t="shared" si="0"/>
        <v>186439</v>
      </c>
    </row>
    <row r="11" spans="1:7" ht="24.75" customHeight="1">
      <c r="A11" s="1" t="s">
        <v>5</v>
      </c>
      <c r="B11" s="2">
        <v>7200</v>
      </c>
      <c r="C11" s="2">
        <v>187776</v>
      </c>
      <c r="D11" s="2">
        <v>444.98</v>
      </c>
      <c r="E11" s="2">
        <v>12936</v>
      </c>
      <c r="F11" s="2">
        <f>SUM(B11+D11)</f>
        <v>7644.98</v>
      </c>
      <c r="G11" s="2">
        <f>SUM(C11+E11)</f>
        <v>200712</v>
      </c>
    </row>
    <row r="12" spans="1:7" ht="24.75" customHeight="1">
      <c r="A12" s="1" t="s">
        <v>6</v>
      </c>
      <c r="B12" s="2"/>
      <c r="C12" s="2"/>
      <c r="D12" s="2">
        <v>544.41</v>
      </c>
      <c r="E12" s="2">
        <v>15938</v>
      </c>
      <c r="F12" s="2">
        <f>SUM(B12+D12)</f>
        <v>544.41</v>
      </c>
      <c r="G12" s="2">
        <f>SUM(C12+E12)</f>
        <v>15938</v>
      </c>
    </row>
    <row r="13" spans="1:7" ht="24.75" customHeight="1">
      <c r="A13" s="1" t="s">
        <v>7</v>
      </c>
      <c r="B13" s="2">
        <v>7200</v>
      </c>
      <c r="C13" s="2">
        <v>189936</v>
      </c>
      <c r="D13" s="2">
        <v>395.76</v>
      </c>
      <c r="E13" s="2">
        <v>11584</v>
      </c>
      <c r="F13" s="2">
        <f t="shared" si="0"/>
        <v>7595.76</v>
      </c>
      <c r="G13" s="2">
        <f t="shared" si="0"/>
        <v>201520</v>
      </c>
    </row>
    <row r="14" spans="1:7" ht="24.75" customHeight="1">
      <c r="A14" s="1" t="s">
        <v>8</v>
      </c>
      <c r="B14" s="2"/>
      <c r="C14" s="2"/>
      <c r="D14" s="2">
        <v>378.41</v>
      </c>
      <c r="E14" s="2">
        <v>11224</v>
      </c>
      <c r="F14" s="2">
        <f t="shared" si="0"/>
        <v>378.41</v>
      </c>
      <c r="G14" s="2">
        <f t="shared" si="0"/>
        <v>11224</v>
      </c>
    </row>
    <row r="15" spans="1:7" ht="24.75" customHeight="1">
      <c r="A15" s="1" t="s">
        <v>9</v>
      </c>
      <c r="B15" s="2">
        <v>6000</v>
      </c>
      <c r="C15" s="2">
        <v>161280</v>
      </c>
      <c r="D15" s="2">
        <v>302.34</v>
      </c>
      <c r="E15" s="2">
        <v>9158</v>
      </c>
      <c r="F15" s="2">
        <f t="shared" si="0"/>
        <v>6302.34</v>
      </c>
      <c r="G15" s="2">
        <f t="shared" si="0"/>
        <v>170438</v>
      </c>
    </row>
    <row r="16" spans="1:7" ht="24.75" customHeight="1">
      <c r="A16" s="1" t="s">
        <v>10</v>
      </c>
      <c r="B16" s="2">
        <v>12500</v>
      </c>
      <c r="C16" s="2">
        <v>345950</v>
      </c>
      <c r="D16" s="2">
        <v>250.95</v>
      </c>
      <c r="E16" s="2">
        <v>7712</v>
      </c>
      <c r="F16" s="2">
        <f t="shared" si="0"/>
        <v>12750.95</v>
      </c>
      <c r="G16" s="2">
        <f t="shared" si="0"/>
        <v>353662</v>
      </c>
    </row>
    <row r="17" spans="1:7" ht="27" customHeight="1">
      <c r="A17" s="5" t="s">
        <v>40</v>
      </c>
      <c r="B17" s="2">
        <f aca="true" t="shared" si="1" ref="B17:G17">SUM(B5:B16)</f>
        <v>77400</v>
      </c>
      <c r="C17" s="2">
        <f t="shared" si="1"/>
        <v>2071902</v>
      </c>
      <c r="D17" s="12">
        <f t="shared" si="1"/>
        <v>4971.91</v>
      </c>
      <c r="E17" s="2">
        <f t="shared" si="1"/>
        <v>147068</v>
      </c>
      <c r="F17" s="2">
        <f t="shared" si="1"/>
        <v>82371.91</v>
      </c>
      <c r="G17" s="2">
        <f t="shared" si="1"/>
        <v>2218970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20"/>
  <sheetViews>
    <sheetView zoomScale="75" zoomScaleNormal="75" zoomScalePageLayoutView="0" workbookViewId="0" topLeftCell="A1">
      <selection activeCell="A1" sqref="A1:Q1"/>
    </sheetView>
  </sheetViews>
  <sheetFormatPr defaultColWidth="9.00390625" defaultRowHeight="16.5"/>
  <cols>
    <col min="1" max="1" width="7.625" style="0" customWidth="1"/>
    <col min="2" max="2" width="10.00390625" style="0" customWidth="1"/>
    <col min="3" max="3" width="10.625" style="0" customWidth="1"/>
    <col min="4" max="4" width="9.125" style="0" customWidth="1"/>
    <col min="5" max="6" width="9.625" style="0" customWidth="1"/>
    <col min="7" max="7" width="10.00390625" style="0" customWidth="1"/>
    <col min="8" max="8" width="9.875" style="0" customWidth="1"/>
    <col min="9" max="9" width="9.625" style="0" customWidth="1"/>
    <col min="10" max="10" width="9.875" style="0" customWidth="1"/>
    <col min="11" max="11" width="10.625" style="0" customWidth="1"/>
    <col min="12" max="12" width="10.50390625" style="0" customWidth="1"/>
    <col min="13" max="13" width="10.125" style="0" customWidth="1"/>
    <col min="14" max="14" width="9.625" style="0" customWidth="1"/>
    <col min="15" max="15" width="10.875" style="0" customWidth="1"/>
    <col min="16" max="16" width="10.125" style="0" customWidth="1"/>
    <col min="17" max="17" width="11.375" style="0" customWidth="1"/>
  </cols>
  <sheetData>
    <row r="1" spans="1:17" ht="24.7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Q2" s="6" t="s">
        <v>79</v>
      </c>
    </row>
    <row r="3" spans="1:17" ht="24.75" customHeight="1">
      <c r="A3" s="55"/>
      <c r="B3" s="67" t="s">
        <v>22</v>
      </c>
      <c r="C3" s="67"/>
      <c r="D3" s="58" t="s">
        <v>20</v>
      </c>
      <c r="E3" s="59"/>
      <c r="F3" s="59"/>
      <c r="G3" s="59"/>
      <c r="H3" s="59"/>
      <c r="I3" s="60"/>
      <c r="J3" s="67" t="s">
        <v>17</v>
      </c>
      <c r="K3" s="67"/>
      <c r="L3" s="58" t="s">
        <v>29</v>
      </c>
      <c r="M3" s="60"/>
      <c r="N3" s="58" t="s">
        <v>30</v>
      </c>
      <c r="O3" s="60"/>
      <c r="P3" s="71" t="s">
        <v>21</v>
      </c>
      <c r="Q3" s="72"/>
    </row>
    <row r="4" spans="1:17" ht="24.75" customHeight="1">
      <c r="A4" s="57"/>
      <c r="B4" s="3" t="s">
        <v>35</v>
      </c>
      <c r="C4" s="3" t="s">
        <v>36</v>
      </c>
      <c r="D4" s="3" t="s">
        <v>35</v>
      </c>
      <c r="E4" s="3" t="s">
        <v>36</v>
      </c>
      <c r="F4" s="3" t="s">
        <v>35</v>
      </c>
      <c r="G4" s="3" t="s">
        <v>36</v>
      </c>
      <c r="H4" s="3" t="s">
        <v>35</v>
      </c>
      <c r="I4" s="3" t="s">
        <v>36</v>
      </c>
      <c r="J4" s="3" t="s">
        <v>35</v>
      </c>
      <c r="K4" s="3" t="s">
        <v>36</v>
      </c>
      <c r="L4" s="3" t="s">
        <v>35</v>
      </c>
      <c r="M4" s="3" t="s">
        <v>36</v>
      </c>
      <c r="N4" s="3" t="s">
        <v>35</v>
      </c>
      <c r="O4" s="3" t="s">
        <v>36</v>
      </c>
      <c r="P4" s="5" t="s">
        <v>37</v>
      </c>
      <c r="Q4" s="5" t="s">
        <v>38</v>
      </c>
    </row>
    <row r="5" spans="1:17" ht="24.75" customHeight="1">
      <c r="A5" s="1" t="s">
        <v>39</v>
      </c>
      <c r="B5" s="2">
        <v>596400</v>
      </c>
      <c r="C5" s="2">
        <v>1689075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7560</v>
      </c>
      <c r="O5" s="2">
        <v>28628</v>
      </c>
      <c r="P5" s="2">
        <f>SUM(B5+D5+F5+H5+J5+L5+N5)</f>
        <v>603960</v>
      </c>
      <c r="Q5" s="2">
        <f>SUM(C5+E5+G5+I5+K5+M5+O5)</f>
        <v>1717703</v>
      </c>
    </row>
    <row r="6" spans="1:17" ht="24.75" customHeight="1">
      <c r="A6" s="1" t="s">
        <v>0</v>
      </c>
      <c r="B6" s="2">
        <v>349600</v>
      </c>
      <c r="C6" s="2">
        <v>1109845</v>
      </c>
      <c r="D6" s="2">
        <v>8880</v>
      </c>
      <c r="E6" s="2">
        <v>18284</v>
      </c>
      <c r="F6" s="2">
        <v>3727</v>
      </c>
      <c r="G6" s="2">
        <v>13411</v>
      </c>
      <c r="H6" s="2"/>
      <c r="I6" s="2"/>
      <c r="J6" s="2">
        <v>3560</v>
      </c>
      <c r="K6" s="2">
        <v>12366</v>
      </c>
      <c r="L6" s="2">
        <v>21440</v>
      </c>
      <c r="M6" s="2">
        <v>93373</v>
      </c>
      <c r="N6" s="2">
        <v>17520</v>
      </c>
      <c r="O6" s="2">
        <v>81178</v>
      </c>
      <c r="P6" s="2">
        <f aca="true" t="shared" si="0" ref="P6:P16">SUM(B6+D6+F6+H6+J6+L6+N6)</f>
        <v>404727</v>
      </c>
      <c r="Q6" s="2">
        <f>SUM(C6+E6+G6+I6+K6+M6+O6)</f>
        <v>1328457</v>
      </c>
    </row>
    <row r="7" spans="1:17" ht="24.75" customHeight="1">
      <c r="A7" s="1" t="s">
        <v>1</v>
      </c>
      <c r="B7" s="2">
        <v>441200</v>
      </c>
      <c r="C7" s="2">
        <v>1285680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12720</v>
      </c>
      <c r="O7" s="2">
        <v>72927</v>
      </c>
      <c r="P7" s="2">
        <f t="shared" si="0"/>
        <v>453920</v>
      </c>
      <c r="Q7" s="2">
        <f aca="true" t="shared" si="1" ref="Q7:Q17">SUM(C7+E7+G7+I7+K7+M7+O7)</f>
        <v>1358607</v>
      </c>
    </row>
    <row r="8" spans="1:17" ht="24.75" customHeight="1">
      <c r="A8" s="1" t="s">
        <v>2</v>
      </c>
      <c r="B8" s="2">
        <v>607600</v>
      </c>
      <c r="C8" s="2">
        <v>709593</v>
      </c>
      <c r="D8" s="2">
        <v>8720</v>
      </c>
      <c r="E8" s="2">
        <v>17982</v>
      </c>
      <c r="F8" s="2">
        <v>3935</v>
      </c>
      <c r="G8" s="2">
        <v>14237</v>
      </c>
      <c r="H8" s="2">
        <v>2000</v>
      </c>
      <c r="I8" s="2">
        <v>6555</v>
      </c>
      <c r="J8" s="2">
        <v>4600</v>
      </c>
      <c r="K8" s="2">
        <v>16371</v>
      </c>
      <c r="L8" s="2">
        <v>6920</v>
      </c>
      <c r="M8" s="2">
        <v>26087</v>
      </c>
      <c r="N8" s="9">
        <v>16720</v>
      </c>
      <c r="O8" s="9">
        <v>82880</v>
      </c>
      <c r="P8" s="2">
        <f t="shared" si="0"/>
        <v>650495</v>
      </c>
      <c r="Q8" s="2">
        <f t="shared" si="1"/>
        <v>873705</v>
      </c>
    </row>
    <row r="9" spans="1:17" ht="24.75" customHeight="1">
      <c r="A9" s="1" t="s">
        <v>3</v>
      </c>
      <c r="B9" s="2">
        <v>596400</v>
      </c>
      <c r="C9" s="2">
        <v>1686095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17440</v>
      </c>
      <c r="O9" s="2">
        <v>83711</v>
      </c>
      <c r="P9" s="2">
        <f t="shared" si="0"/>
        <v>613840</v>
      </c>
      <c r="Q9" s="2">
        <f t="shared" si="1"/>
        <v>1769806</v>
      </c>
    </row>
    <row r="10" spans="1:17" ht="24.75" customHeight="1">
      <c r="A10" s="1" t="s">
        <v>4</v>
      </c>
      <c r="B10" s="2">
        <v>730800</v>
      </c>
      <c r="C10" s="2">
        <v>1960936</v>
      </c>
      <c r="D10" s="2">
        <v>9440</v>
      </c>
      <c r="E10" s="2">
        <v>19378</v>
      </c>
      <c r="F10" s="2">
        <v>3351</v>
      </c>
      <c r="G10" s="2">
        <v>11918</v>
      </c>
      <c r="H10" s="2">
        <v>2400</v>
      </c>
      <c r="I10" s="2">
        <v>8143</v>
      </c>
      <c r="J10" s="2">
        <v>3400</v>
      </c>
      <c r="K10" s="2">
        <v>11750</v>
      </c>
      <c r="L10" s="2">
        <v>8920</v>
      </c>
      <c r="M10" s="2">
        <v>34027</v>
      </c>
      <c r="N10" s="2">
        <v>16560</v>
      </c>
      <c r="O10" s="2">
        <v>81758</v>
      </c>
      <c r="P10" s="2">
        <f t="shared" si="0"/>
        <v>774871</v>
      </c>
      <c r="Q10" s="2">
        <f t="shared" si="1"/>
        <v>2127910</v>
      </c>
    </row>
    <row r="11" spans="1:17" ht="24.75" customHeight="1">
      <c r="A11" s="1" t="s">
        <v>5</v>
      </c>
      <c r="B11" s="2">
        <v>903600</v>
      </c>
      <c r="C11" s="2">
        <v>2581560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16400</v>
      </c>
      <c r="O11" s="2">
        <v>94428</v>
      </c>
      <c r="P11" s="2">
        <f t="shared" si="0"/>
        <v>920000</v>
      </c>
      <c r="Q11" s="2">
        <f t="shared" si="1"/>
        <v>2675988</v>
      </c>
    </row>
    <row r="12" spans="1:17" ht="24.75" customHeight="1">
      <c r="A12" s="1" t="s">
        <v>6</v>
      </c>
      <c r="B12" s="2">
        <v>718000</v>
      </c>
      <c r="C12" s="2">
        <v>1949619</v>
      </c>
      <c r="D12" s="2">
        <v>13680</v>
      </c>
      <c r="E12" s="2">
        <v>28039</v>
      </c>
      <c r="F12" s="2">
        <v>3664</v>
      </c>
      <c r="G12" s="2">
        <v>16017</v>
      </c>
      <c r="H12" s="2">
        <v>2640</v>
      </c>
      <c r="I12" s="2">
        <v>10967</v>
      </c>
      <c r="J12" s="2">
        <v>2920</v>
      </c>
      <c r="K12" s="2">
        <v>11978</v>
      </c>
      <c r="L12" s="2">
        <v>12520</v>
      </c>
      <c r="M12" s="2">
        <v>60244</v>
      </c>
      <c r="N12" s="2">
        <v>21360</v>
      </c>
      <c r="O12" s="2">
        <v>112360</v>
      </c>
      <c r="P12" s="2">
        <f t="shared" si="0"/>
        <v>774784</v>
      </c>
      <c r="Q12" s="2">
        <f t="shared" si="1"/>
        <v>2189224</v>
      </c>
    </row>
    <row r="13" spans="1:17" ht="24.75" customHeight="1">
      <c r="A13" s="1" t="s">
        <v>7</v>
      </c>
      <c r="B13" s="2">
        <v>614800</v>
      </c>
      <c r="C13" s="2">
        <v>1745741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19521</v>
      </c>
      <c r="O13" s="2">
        <v>108332</v>
      </c>
      <c r="P13" s="2">
        <f t="shared" si="0"/>
        <v>634321</v>
      </c>
      <c r="Q13" s="2">
        <f t="shared" si="1"/>
        <v>1854073</v>
      </c>
    </row>
    <row r="14" spans="1:17" ht="24.75" customHeight="1">
      <c r="A14" s="1" t="s">
        <v>8</v>
      </c>
      <c r="B14" s="2">
        <v>827200</v>
      </c>
      <c r="C14" s="2">
        <v>2191561</v>
      </c>
      <c r="D14" s="2">
        <v>12800</v>
      </c>
      <c r="E14" s="2">
        <v>26235</v>
      </c>
      <c r="F14" s="2">
        <v>3410</v>
      </c>
      <c r="G14" s="2">
        <v>13974</v>
      </c>
      <c r="H14" s="2">
        <v>1800</v>
      </c>
      <c r="I14" s="2">
        <v>6503</v>
      </c>
      <c r="J14" s="2">
        <v>3200</v>
      </c>
      <c r="K14" s="2">
        <v>12609</v>
      </c>
      <c r="L14" s="2">
        <v>14400</v>
      </c>
      <c r="M14" s="2">
        <v>64416</v>
      </c>
      <c r="N14" s="2">
        <v>24240</v>
      </c>
      <c r="O14" s="2">
        <v>104539</v>
      </c>
      <c r="P14" s="2">
        <f t="shared" si="0"/>
        <v>887050</v>
      </c>
      <c r="Q14" s="2">
        <f t="shared" si="1"/>
        <v>2419837</v>
      </c>
    </row>
    <row r="15" spans="1:17" ht="24.75" customHeight="1">
      <c r="A15" s="1" t="s">
        <v>9</v>
      </c>
      <c r="B15" s="2">
        <v>723600</v>
      </c>
      <c r="C15" s="2">
        <v>1933692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22880</v>
      </c>
      <c r="O15" s="2">
        <v>96656</v>
      </c>
      <c r="P15" s="2">
        <f>SUM(B15+D15+F15+H15+J15+L15+N15)</f>
        <v>746480</v>
      </c>
      <c r="Q15" s="2">
        <f>SUM(C15+E15+G15+I15+K15+M15+O15)</f>
        <v>2030348</v>
      </c>
    </row>
    <row r="16" spans="1:17" ht="24.75" customHeight="1">
      <c r="A16" s="1" t="s">
        <v>10</v>
      </c>
      <c r="B16" s="2">
        <v>595200</v>
      </c>
      <c r="C16" s="2">
        <v>1642835</v>
      </c>
      <c r="D16" s="2">
        <v>12800</v>
      </c>
      <c r="E16" s="2">
        <v>26235</v>
      </c>
      <c r="F16" s="2">
        <v>4150</v>
      </c>
      <c r="G16" s="2">
        <v>15091</v>
      </c>
      <c r="H16" s="2">
        <v>2680</v>
      </c>
      <c r="I16" s="2">
        <v>9255</v>
      </c>
      <c r="J16" s="2">
        <v>4720</v>
      </c>
      <c r="K16" s="2">
        <v>16859</v>
      </c>
      <c r="L16" s="2">
        <v>18400</v>
      </c>
      <c r="M16" s="2">
        <v>71663</v>
      </c>
      <c r="N16" s="2">
        <v>21280</v>
      </c>
      <c r="O16" s="2">
        <v>92674</v>
      </c>
      <c r="P16" s="2">
        <f t="shared" si="0"/>
        <v>659230</v>
      </c>
      <c r="Q16" s="2">
        <f t="shared" si="1"/>
        <v>1874612</v>
      </c>
    </row>
    <row r="17" spans="1:17" ht="27" customHeight="1">
      <c r="A17" s="5" t="s">
        <v>40</v>
      </c>
      <c r="B17" s="2">
        <f>SUM(B5:B16)</f>
        <v>7704400</v>
      </c>
      <c r="C17" s="2">
        <f aca="true" t="shared" si="2" ref="C17:O17">SUM(C5:C16)</f>
        <v>20486232</v>
      </c>
      <c r="D17" s="2">
        <f t="shared" si="2"/>
        <v>66320</v>
      </c>
      <c r="E17" s="2">
        <f t="shared" si="2"/>
        <v>136153</v>
      </c>
      <c r="F17" s="2">
        <f t="shared" si="2"/>
        <v>22237</v>
      </c>
      <c r="G17" s="2">
        <f>SUM(G5:G16)</f>
        <v>84648</v>
      </c>
      <c r="H17" s="2">
        <f>SUM(H5:H16)</f>
        <v>11520</v>
      </c>
      <c r="I17" s="2">
        <f>SUM(I5:I16)</f>
        <v>41423</v>
      </c>
      <c r="J17" s="2">
        <f t="shared" si="2"/>
        <v>22400</v>
      </c>
      <c r="K17" s="2">
        <f t="shared" si="2"/>
        <v>81933</v>
      </c>
      <c r="L17" s="2">
        <f t="shared" si="2"/>
        <v>82600</v>
      </c>
      <c r="M17" s="2">
        <f t="shared" si="2"/>
        <v>349810</v>
      </c>
      <c r="N17" s="2">
        <f t="shared" si="2"/>
        <v>214201</v>
      </c>
      <c r="O17" s="2">
        <f t="shared" si="2"/>
        <v>1040071</v>
      </c>
      <c r="P17" s="2">
        <f>SUM(P5:P16)</f>
        <v>8123678</v>
      </c>
      <c r="Q17" s="2">
        <f t="shared" si="1"/>
        <v>22220270</v>
      </c>
    </row>
    <row r="19" spans="13:17" ht="16.5">
      <c r="M19" t="s">
        <v>41</v>
      </c>
      <c r="P19" t="s">
        <v>52</v>
      </c>
      <c r="Q19" t="s">
        <v>16</v>
      </c>
    </row>
    <row r="20" spans="16:17" ht="16.5">
      <c r="P20" t="s">
        <v>53</v>
      </c>
      <c r="Q20" t="s">
        <v>54</v>
      </c>
    </row>
  </sheetData>
  <sheetProtection/>
  <mergeCells count="8">
    <mergeCell ref="A1:Q1"/>
    <mergeCell ref="A3:A4"/>
    <mergeCell ref="B3:C3"/>
    <mergeCell ref="J3:K3"/>
    <mergeCell ref="L3:M3"/>
    <mergeCell ref="N3:O3"/>
    <mergeCell ref="P3:Q3"/>
    <mergeCell ref="D3:I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selection activeCell="F20" sqref="F20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9.625" style="0" customWidth="1"/>
    <col min="5" max="5" width="10.875" style="0" customWidth="1"/>
    <col min="6" max="7" width="12.125" style="0" customWidth="1"/>
    <col min="8" max="8" width="10.625" style="0" customWidth="1"/>
    <col min="9" max="9" width="11.125" style="0" customWidth="1"/>
    <col min="10" max="10" width="10.50390625" style="0" customWidth="1"/>
    <col min="11" max="11" width="11.125" style="0" customWidth="1"/>
    <col min="12" max="12" width="13.125" style="0" customWidth="1"/>
    <col min="13" max="13" width="12.125" style="0" customWidth="1"/>
  </cols>
  <sheetData>
    <row r="1" spans="1:13" ht="24.7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6" t="s">
        <v>77</v>
      </c>
    </row>
    <row r="3" spans="1:13" ht="24.75" customHeight="1">
      <c r="A3" s="55"/>
      <c r="B3" s="67" t="s">
        <v>22</v>
      </c>
      <c r="C3" s="67"/>
      <c r="D3" s="58" t="s">
        <v>20</v>
      </c>
      <c r="E3" s="59"/>
      <c r="F3" s="59"/>
      <c r="G3" s="60"/>
      <c r="H3" s="67" t="s">
        <v>17</v>
      </c>
      <c r="I3" s="67"/>
      <c r="J3" s="67" t="s">
        <v>31</v>
      </c>
      <c r="K3" s="67"/>
      <c r="L3" s="71" t="s">
        <v>21</v>
      </c>
      <c r="M3" s="72"/>
    </row>
    <row r="4" spans="1:13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3" t="s">
        <v>25</v>
      </c>
      <c r="K4" s="3" t="s">
        <v>26</v>
      </c>
      <c r="L4" s="5" t="s">
        <v>27</v>
      </c>
      <c r="M4" s="5" t="s">
        <v>28</v>
      </c>
    </row>
    <row r="5" spans="1:13" ht="24.75" customHeight="1">
      <c r="A5" s="1" t="s">
        <v>39</v>
      </c>
      <c r="B5" s="2">
        <v>14055</v>
      </c>
      <c r="C5" s="2">
        <v>231594</v>
      </c>
      <c r="D5" s="2">
        <v>347</v>
      </c>
      <c r="E5" s="2">
        <v>5755</v>
      </c>
      <c r="F5" s="2"/>
      <c r="G5" s="2"/>
      <c r="H5" s="2"/>
      <c r="I5" s="2"/>
      <c r="J5" s="2">
        <v>176</v>
      </c>
      <c r="K5" s="2">
        <v>3119</v>
      </c>
      <c r="L5" s="2">
        <f>SUM(B5+D5+F5+H5+J5)</f>
        <v>14578</v>
      </c>
      <c r="M5" s="2">
        <f>SUM(C5+E5+G5+I5+K5)</f>
        <v>240468</v>
      </c>
    </row>
    <row r="6" spans="1:13" ht="24.75" customHeight="1">
      <c r="A6" s="1" t="s">
        <v>0</v>
      </c>
      <c r="B6" s="2">
        <v>14322</v>
      </c>
      <c r="C6" s="2">
        <v>235959</v>
      </c>
      <c r="D6" s="2">
        <v>429</v>
      </c>
      <c r="E6" s="2">
        <v>7095</v>
      </c>
      <c r="F6" s="2"/>
      <c r="G6" s="2"/>
      <c r="H6" s="2">
        <v>93</v>
      </c>
      <c r="I6" s="2">
        <v>1365</v>
      </c>
      <c r="J6" s="2">
        <v>295</v>
      </c>
      <c r="K6" s="2">
        <v>5065</v>
      </c>
      <c r="L6" s="2">
        <f aca="true" t="shared" si="0" ref="L6:L16">SUM(B6+D6+F6+H6+J6)</f>
        <v>15139</v>
      </c>
      <c r="M6" s="2">
        <f aca="true" t="shared" si="1" ref="M6:M16">SUM(C6+E6+G6+I6+K6)</f>
        <v>249484</v>
      </c>
    </row>
    <row r="7" spans="1:13" ht="24.75" customHeight="1">
      <c r="A7" s="1" t="s">
        <v>1</v>
      </c>
      <c r="B7" s="8">
        <v>12175</v>
      </c>
      <c r="C7" s="8">
        <v>200856</v>
      </c>
      <c r="D7" s="2">
        <v>407</v>
      </c>
      <c r="E7" s="2">
        <v>6736</v>
      </c>
      <c r="F7" s="2"/>
      <c r="G7" s="2"/>
      <c r="H7" s="2"/>
      <c r="I7" s="2"/>
      <c r="J7" s="2">
        <v>120</v>
      </c>
      <c r="K7" s="2">
        <v>2204</v>
      </c>
      <c r="L7" s="2">
        <f t="shared" si="0"/>
        <v>12702</v>
      </c>
      <c r="M7" s="2">
        <f t="shared" si="1"/>
        <v>209796</v>
      </c>
    </row>
    <row r="8" spans="1:13" ht="24.75" customHeight="1">
      <c r="A8" s="1" t="s">
        <v>2</v>
      </c>
      <c r="B8" s="2">
        <v>11072</v>
      </c>
      <c r="C8" s="2">
        <v>182821</v>
      </c>
      <c r="D8" s="2">
        <v>347</v>
      </c>
      <c r="E8" s="2">
        <v>5755</v>
      </c>
      <c r="F8" s="2">
        <v>29</v>
      </c>
      <c r="G8" s="2">
        <v>415</v>
      </c>
      <c r="H8" s="2">
        <v>245</v>
      </c>
      <c r="I8" s="2">
        <v>3847</v>
      </c>
      <c r="J8" s="2">
        <v>95</v>
      </c>
      <c r="K8" s="2">
        <v>1795</v>
      </c>
      <c r="L8" s="2">
        <f t="shared" si="0"/>
        <v>11788</v>
      </c>
      <c r="M8" s="2">
        <f t="shared" si="1"/>
        <v>194633</v>
      </c>
    </row>
    <row r="9" spans="1:13" ht="24.75" customHeight="1">
      <c r="A9" s="1" t="s">
        <v>3</v>
      </c>
      <c r="B9" s="2">
        <v>10992</v>
      </c>
      <c r="C9" s="2">
        <v>181513</v>
      </c>
      <c r="D9" s="2">
        <v>335</v>
      </c>
      <c r="E9" s="2">
        <v>5559</v>
      </c>
      <c r="F9" s="2"/>
      <c r="G9" s="2"/>
      <c r="H9" s="2"/>
      <c r="I9" s="2"/>
      <c r="J9" s="2">
        <v>106</v>
      </c>
      <c r="K9" s="2">
        <v>1975</v>
      </c>
      <c r="L9" s="2">
        <f t="shared" si="0"/>
        <v>11433</v>
      </c>
      <c r="M9" s="2">
        <f t="shared" si="1"/>
        <v>189047</v>
      </c>
    </row>
    <row r="10" spans="1:13" ht="24.75" customHeight="1">
      <c r="A10" s="1" t="s">
        <v>4</v>
      </c>
      <c r="B10" s="2">
        <v>13558</v>
      </c>
      <c r="C10" s="2">
        <v>223469</v>
      </c>
      <c r="D10" s="2">
        <v>352</v>
      </c>
      <c r="E10" s="2">
        <v>5836</v>
      </c>
      <c r="F10" s="2">
        <v>23</v>
      </c>
      <c r="G10" s="2">
        <v>340</v>
      </c>
      <c r="H10" s="2">
        <v>512</v>
      </c>
      <c r="I10" s="2">
        <v>8211</v>
      </c>
      <c r="J10" s="2">
        <v>148</v>
      </c>
      <c r="K10" s="2">
        <v>2662</v>
      </c>
      <c r="L10" s="2">
        <f t="shared" si="0"/>
        <v>14593</v>
      </c>
      <c r="M10" s="2">
        <f t="shared" si="1"/>
        <v>240518</v>
      </c>
    </row>
    <row r="11" spans="1:13" ht="24.75" customHeight="1">
      <c r="A11" s="1" t="s">
        <v>5</v>
      </c>
      <c r="B11" s="2">
        <v>13829</v>
      </c>
      <c r="C11" s="2">
        <v>227898</v>
      </c>
      <c r="D11" s="2">
        <v>569</v>
      </c>
      <c r="E11" s="2">
        <v>9384</v>
      </c>
      <c r="F11" s="2"/>
      <c r="G11" s="2"/>
      <c r="H11" s="2"/>
      <c r="I11" s="2"/>
      <c r="J11" s="2">
        <v>134</v>
      </c>
      <c r="K11" s="2">
        <v>2433</v>
      </c>
      <c r="L11" s="2">
        <f t="shared" si="0"/>
        <v>14532</v>
      </c>
      <c r="M11" s="2">
        <f t="shared" si="1"/>
        <v>239715</v>
      </c>
    </row>
    <row r="12" spans="1:13" ht="24.75" customHeight="1">
      <c r="A12" s="1" t="s">
        <v>6</v>
      </c>
      <c r="B12" s="2">
        <v>9658</v>
      </c>
      <c r="C12" s="2">
        <v>159703</v>
      </c>
      <c r="D12" s="2">
        <v>503</v>
      </c>
      <c r="E12" s="2">
        <v>8305</v>
      </c>
      <c r="F12" s="2">
        <v>79</v>
      </c>
      <c r="G12" s="2">
        <v>1143</v>
      </c>
      <c r="H12" s="2">
        <v>21</v>
      </c>
      <c r="I12" s="2">
        <v>313</v>
      </c>
      <c r="J12" s="2">
        <v>168</v>
      </c>
      <c r="K12" s="2">
        <v>2988</v>
      </c>
      <c r="L12" s="2">
        <f t="shared" si="0"/>
        <v>10429</v>
      </c>
      <c r="M12" s="2">
        <f t="shared" si="1"/>
        <v>172452</v>
      </c>
    </row>
    <row r="13" spans="1:13" ht="24.75" customHeight="1">
      <c r="A13" s="1" t="s">
        <v>7</v>
      </c>
      <c r="B13" s="2">
        <v>10927</v>
      </c>
      <c r="C13" s="2">
        <v>180452</v>
      </c>
      <c r="D13" s="2">
        <v>475</v>
      </c>
      <c r="E13" s="2">
        <v>7848</v>
      </c>
      <c r="F13" s="2"/>
      <c r="G13" s="2"/>
      <c r="H13" s="2"/>
      <c r="I13" s="2"/>
      <c r="J13" s="2">
        <v>314</v>
      </c>
      <c r="K13" s="2">
        <v>5375</v>
      </c>
      <c r="L13" s="2">
        <f t="shared" si="0"/>
        <v>11716</v>
      </c>
      <c r="M13" s="2">
        <f t="shared" si="1"/>
        <v>193675</v>
      </c>
    </row>
    <row r="14" spans="1:13" ht="24.75" customHeight="1">
      <c r="A14" s="1" t="s">
        <v>8</v>
      </c>
      <c r="B14" s="2">
        <v>11157</v>
      </c>
      <c r="C14" s="2">
        <v>184212</v>
      </c>
      <c r="D14" s="2">
        <v>445</v>
      </c>
      <c r="E14" s="2">
        <v>7358</v>
      </c>
      <c r="F14" s="2">
        <v>22</v>
      </c>
      <c r="G14" s="2">
        <v>326</v>
      </c>
      <c r="H14" s="2">
        <v>13</v>
      </c>
      <c r="I14" s="2">
        <v>220</v>
      </c>
      <c r="J14" s="2">
        <v>206</v>
      </c>
      <c r="K14" s="2">
        <v>3609</v>
      </c>
      <c r="L14" s="2">
        <f t="shared" si="0"/>
        <v>11843</v>
      </c>
      <c r="M14" s="2">
        <f t="shared" si="1"/>
        <v>195725</v>
      </c>
    </row>
    <row r="15" spans="1:13" ht="24.75" customHeight="1">
      <c r="A15" s="1" t="s">
        <v>9</v>
      </c>
      <c r="B15" s="2">
        <v>15557</v>
      </c>
      <c r="C15" s="2">
        <v>256152</v>
      </c>
      <c r="D15" s="2">
        <v>426</v>
      </c>
      <c r="E15" s="2">
        <v>7046</v>
      </c>
      <c r="F15" s="2"/>
      <c r="G15" s="2"/>
      <c r="H15" s="2"/>
      <c r="I15" s="2"/>
      <c r="J15" s="2">
        <v>305</v>
      </c>
      <c r="K15" s="2">
        <v>5229</v>
      </c>
      <c r="L15" s="2">
        <f t="shared" si="0"/>
        <v>16288</v>
      </c>
      <c r="M15" s="2">
        <f t="shared" si="1"/>
        <v>268427</v>
      </c>
    </row>
    <row r="16" spans="1:13" ht="24.75" customHeight="1">
      <c r="A16" s="1" t="s">
        <v>10</v>
      </c>
      <c r="B16" s="2">
        <v>18067</v>
      </c>
      <c r="C16" s="2">
        <v>297190</v>
      </c>
      <c r="D16" s="2">
        <v>718</v>
      </c>
      <c r="E16" s="2">
        <v>11821</v>
      </c>
      <c r="F16" s="2">
        <v>32</v>
      </c>
      <c r="G16" s="2">
        <v>462</v>
      </c>
      <c r="H16" s="2">
        <v>23</v>
      </c>
      <c r="I16" s="2">
        <v>340</v>
      </c>
      <c r="J16" s="2">
        <v>395</v>
      </c>
      <c r="K16" s="2">
        <v>670</v>
      </c>
      <c r="L16" s="2">
        <f t="shared" si="0"/>
        <v>19235</v>
      </c>
      <c r="M16" s="2">
        <f t="shared" si="1"/>
        <v>310483</v>
      </c>
    </row>
    <row r="17" spans="1:13" ht="27" customHeight="1">
      <c r="A17" s="5" t="s">
        <v>40</v>
      </c>
      <c r="B17" s="2">
        <f aca="true" t="shared" si="2" ref="B17:M17">SUM(B5:B16)</f>
        <v>155369</v>
      </c>
      <c r="C17" s="2">
        <f t="shared" si="2"/>
        <v>2561819</v>
      </c>
      <c r="D17" s="2">
        <f t="shared" si="2"/>
        <v>5353</v>
      </c>
      <c r="E17" s="2">
        <f t="shared" si="2"/>
        <v>88498</v>
      </c>
      <c r="F17" s="2">
        <f>SUM(F5:F16)</f>
        <v>185</v>
      </c>
      <c r="G17" s="2">
        <f>SUM(G5:G16)</f>
        <v>2686</v>
      </c>
      <c r="H17" s="2">
        <f>SUM(H5:H16)</f>
        <v>907</v>
      </c>
      <c r="I17" s="2">
        <f t="shared" si="2"/>
        <v>14296</v>
      </c>
      <c r="J17" s="2">
        <f t="shared" si="2"/>
        <v>2462</v>
      </c>
      <c r="K17" s="2">
        <f t="shared" si="2"/>
        <v>37124</v>
      </c>
      <c r="L17" s="2">
        <f t="shared" si="2"/>
        <v>164276</v>
      </c>
      <c r="M17" s="2">
        <f t="shared" si="2"/>
        <v>2704423</v>
      </c>
    </row>
  </sheetData>
  <sheetProtection/>
  <mergeCells count="7">
    <mergeCell ref="A1:M1"/>
    <mergeCell ref="A3:A4"/>
    <mergeCell ref="B3:C3"/>
    <mergeCell ref="H3:I3"/>
    <mergeCell ref="J3:K3"/>
    <mergeCell ref="L3:M3"/>
    <mergeCell ref="D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1"/>
  <sheetViews>
    <sheetView zoomScale="115" zoomScaleNormal="115" zoomScalePageLayoutView="0" workbookViewId="0" topLeftCell="A16">
      <selection activeCell="F22" sqref="F22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4.125" style="0" customWidth="1"/>
    <col min="4" max="4" width="12.50390625" style="0" customWidth="1"/>
    <col min="5" max="5" width="13.125" style="0" customWidth="1"/>
    <col min="6" max="6" width="13.00390625" style="0" customWidth="1"/>
    <col min="7" max="7" width="16.375" style="0" customWidth="1"/>
    <col min="8" max="8" width="18.875" style="0" customWidth="1"/>
    <col min="9" max="9" width="16.125" style="0" customWidth="1"/>
    <col min="10" max="10" width="13.375" style="0" customWidth="1"/>
  </cols>
  <sheetData>
    <row r="1" spans="1:9" ht="25.5">
      <c r="A1" s="54" t="s">
        <v>224</v>
      </c>
      <c r="B1" s="54"/>
      <c r="C1" s="54"/>
      <c r="D1" s="54"/>
      <c r="E1" s="54"/>
      <c r="F1" s="54"/>
      <c r="G1" s="54"/>
      <c r="H1" s="54"/>
      <c r="I1" s="5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23" t="s">
        <v>226</v>
      </c>
    </row>
    <row r="3" spans="1:9" ht="29.25" customHeight="1">
      <c r="A3" s="55"/>
      <c r="B3" s="58" t="s">
        <v>69</v>
      </c>
      <c r="C3" s="59"/>
      <c r="D3" s="59"/>
      <c r="E3" s="59"/>
      <c r="F3" s="60"/>
      <c r="G3" s="1" t="s">
        <v>44</v>
      </c>
      <c r="H3" s="1" t="s">
        <v>75</v>
      </c>
      <c r="I3" s="61" t="s">
        <v>106</v>
      </c>
    </row>
    <row r="4" spans="1:9" ht="26.25" customHeight="1">
      <c r="A4" s="56"/>
      <c r="B4" s="3" t="s">
        <v>46</v>
      </c>
      <c r="C4" s="3"/>
      <c r="D4" s="3" t="s">
        <v>47</v>
      </c>
      <c r="E4" s="3" t="s">
        <v>48</v>
      </c>
      <c r="F4" s="3" t="s">
        <v>17</v>
      </c>
      <c r="G4" s="64" t="s">
        <v>43</v>
      </c>
      <c r="H4" s="64" t="s">
        <v>84</v>
      </c>
      <c r="I4" s="62"/>
    </row>
    <row r="5" spans="1:9" ht="26.25" customHeight="1">
      <c r="A5" s="57"/>
      <c r="B5" s="3" t="s">
        <v>43</v>
      </c>
      <c r="C5" s="3" t="s">
        <v>84</v>
      </c>
      <c r="D5" s="3" t="s">
        <v>43</v>
      </c>
      <c r="E5" s="3" t="s">
        <v>43</v>
      </c>
      <c r="F5" s="3" t="s">
        <v>43</v>
      </c>
      <c r="G5" s="65"/>
      <c r="H5" s="65"/>
      <c r="I5" s="63"/>
    </row>
    <row r="6" spans="1:9" ht="24.75" customHeight="1">
      <c r="A6" s="1" t="s">
        <v>12</v>
      </c>
      <c r="B6" s="8">
        <f>E6-C6-D6</f>
        <v>70003</v>
      </c>
      <c r="C6" s="2">
        <v>58401</v>
      </c>
      <c r="D6" s="2">
        <v>4328</v>
      </c>
      <c r="E6" s="2">
        <v>132732</v>
      </c>
      <c r="F6" s="2">
        <v>236</v>
      </c>
      <c r="G6" s="2">
        <v>92</v>
      </c>
      <c r="H6" s="2">
        <v>38000</v>
      </c>
      <c r="I6" s="2">
        <f aca="true" t="shared" si="0" ref="I6:I18">SUM(E6+F6+G6+H6)</f>
        <v>171060</v>
      </c>
    </row>
    <row r="7" spans="1:9" ht="24.75" customHeight="1">
      <c r="A7" s="1" t="s">
        <v>0</v>
      </c>
      <c r="B7" s="8">
        <f>E7-C7-D7</f>
        <v>67013</v>
      </c>
      <c r="C7" s="2">
        <v>57593</v>
      </c>
      <c r="D7" s="2">
        <v>3778</v>
      </c>
      <c r="E7" s="2">
        <v>128384</v>
      </c>
      <c r="F7" s="2">
        <v>229</v>
      </c>
      <c r="G7" s="2">
        <v>202</v>
      </c>
      <c r="H7" s="2">
        <v>38000</v>
      </c>
      <c r="I7" s="2">
        <f t="shared" si="0"/>
        <v>166815</v>
      </c>
    </row>
    <row r="8" spans="1:9" ht="24.75" customHeight="1">
      <c r="A8" s="1" t="s">
        <v>1</v>
      </c>
      <c r="B8" s="8">
        <f aca="true" t="shared" si="1" ref="B8:B17">E8-C8-D8</f>
        <v>62362</v>
      </c>
      <c r="C8" s="2">
        <v>58401</v>
      </c>
      <c r="D8" s="2">
        <v>3811</v>
      </c>
      <c r="E8" s="2">
        <v>124574</v>
      </c>
      <c r="F8" s="2">
        <v>234</v>
      </c>
      <c r="G8" s="2">
        <v>378</v>
      </c>
      <c r="H8" s="2">
        <v>38000</v>
      </c>
      <c r="I8" s="2">
        <f t="shared" si="0"/>
        <v>163186</v>
      </c>
    </row>
    <row r="9" spans="1:9" ht="24.75" customHeight="1">
      <c r="A9" s="1" t="s">
        <v>2</v>
      </c>
      <c r="B9" s="8">
        <f t="shared" si="1"/>
        <v>67526</v>
      </c>
      <c r="C9" s="2">
        <v>58401</v>
      </c>
      <c r="D9" s="2">
        <v>5022</v>
      </c>
      <c r="E9" s="2">
        <v>130949</v>
      </c>
      <c r="F9" s="2">
        <v>241</v>
      </c>
      <c r="G9" s="2">
        <v>532</v>
      </c>
      <c r="H9" s="2">
        <v>38000</v>
      </c>
      <c r="I9" s="2">
        <f t="shared" si="0"/>
        <v>169722</v>
      </c>
    </row>
    <row r="10" spans="1:9" ht="24.75" customHeight="1">
      <c r="A10" s="1" t="s">
        <v>3</v>
      </c>
      <c r="B10" s="8">
        <f t="shared" si="1"/>
        <v>68514</v>
      </c>
      <c r="C10" s="2">
        <v>58418</v>
      </c>
      <c r="D10" s="2">
        <v>4261</v>
      </c>
      <c r="E10" s="2">
        <v>131193</v>
      </c>
      <c r="F10" s="2">
        <v>258</v>
      </c>
      <c r="G10" s="2">
        <v>424</v>
      </c>
      <c r="H10" s="2">
        <v>38000</v>
      </c>
      <c r="I10" s="2">
        <f t="shared" si="0"/>
        <v>169875</v>
      </c>
    </row>
    <row r="11" spans="1:9" ht="24.75" customHeight="1">
      <c r="A11" s="1" t="s">
        <v>4</v>
      </c>
      <c r="B11" s="8">
        <f t="shared" si="1"/>
        <v>70056</v>
      </c>
      <c r="C11" s="2">
        <v>58308</v>
      </c>
      <c r="D11" s="2">
        <v>4382</v>
      </c>
      <c r="E11" s="2">
        <v>132746</v>
      </c>
      <c r="F11" s="2">
        <v>226</v>
      </c>
      <c r="G11" s="2">
        <v>411</v>
      </c>
      <c r="H11" s="2">
        <v>37000</v>
      </c>
      <c r="I11" s="2">
        <f t="shared" si="0"/>
        <v>170383</v>
      </c>
    </row>
    <row r="12" spans="1:9" ht="24.75" customHeight="1">
      <c r="A12" s="1" t="s">
        <v>5</v>
      </c>
      <c r="B12" s="8">
        <f t="shared" si="1"/>
        <v>66845</v>
      </c>
      <c r="C12" s="2">
        <v>92197</v>
      </c>
      <c r="D12" s="2">
        <v>5388</v>
      </c>
      <c r="E12" s="2">
        <v>164430</v>
      </c>
      <c r="F12" s="2">
        <v>226</v>
      </c>
      <c r="G12" s="2">
        <v>128</v>
      </c>
      <c r="H12" s="2">
        <v>37000</v>
      </c>
      <c r="I12" s="2">
        <f t="shared" si="0"/>
        <v>201784</v>
      </c>
    </row>
    <row r="13" spans="1:9" ht="24.75" customHeight="1">
      <c r="A13" s="1" t="s">
        <v>6</v>
      </c>
      <c r="B13" s="8">
        <f t="shared" si="1"/>
        <v>65397</v>
      </c>
      <c r="C13" s="2">
        <v>62367</v>
      </c>
      <c r="D13" s="2">
        <v>5285</v>
      </c>
      <c r="E13" s="2">
        <v>133049</v>
      </c>
      <c r="F13" s="2">
        <v>226</v>
      </c>
      <c r="G13" s="2">
        <v>0</v>
      </c>
      <c r="H13" s="2">
        <v>37000</v>
      </c>
      <c r="I13" s="2">
        <f t="shared" si="0"/>
        <v>170275</v>
      </c>
    </row>
    <row r="14" spans="1:9" ht="24.75" customHeight="1">
      <c r="A14" s="1" t="s">
        <v>7</v>
      </c>
      <c r="B14" s="8">
        <f t="shared" si="1"/>
        <v>66847</v>
      </c>
      <c r="C14" s="2">
        <v>62347</v>
      </c>
      <c r="D14" s="2">
        <v>4576</v>
      </c>
      <c r="E14" s="2">
        <v>133770</v>
      </c>
      <c r="F14" s="2">
        <v>226</v>
      </c>
      <c r="G14" s="2">
        <v>106</v>
      </c>
      <c r="H14" s="2">
        <v>37000</v>
      </c>
      <c r="I14" s="2">
        <f t="shared" si="0"/>
        <v>171102</v>
      </c>
    </row>
    <row r="15" spans="1:9" ht="24.75" customHeight="1">
      <c r="A15" s="1" t="s">
        <v>8</v>
      </c>
      <c r="B15" s="8">
        <f t="shared" si="1"/>
        <v>68243</v>
      </c>
      <c r="C15" s="2">
        <v>62387</v>
      </c>
      <c r="D15" s="2">
        <v>4243</v>
      </c>
      <c r="E15" s="2">
        <v>134873</v>
      </c>
      <c r="F15" s="2">
        <v>236</v>
      </c>
      <c r="G15" s="2">
        <v>91</v>
      </c>
      <c r="H15" s="2">
        <v>37000</v>
      </c>
      <c r="I15" s="2">
        <f t="shared" si="0"/>
        <v>172200</v>
      </c>
    </row>
    <row r="16" spans="1:9" ht="24.75" customHeight="1">
      <c r="A16" s="1" t="s">
        <v>9</v>
      </c>
      <c r="B16" s="8">
        <f t="shared" si="1"/>
        <v>67558</v>
      </c>
      <c r="C16" s="2">
        <v>62347</v>
      </c>
      <c r="D16" s="2">
        <v>3636</v>
      </c>
      <c r="E16" s="2">
        <v>133541</v>
      </c>
      <c r="F16" s="2">
        <v>232</v>
      </c>
      <c r="G16" s="2">
        <v>60</v>
      </c>
      <c r="H16" s="2">
        <v>37000</v>
      </c>
      <c r="I16" s="2">
        <f t="shared" si="0"/>
        <v>170833</v>
      </c>
    </row>
    <row r="17" spans="1:9" ht="24.75" customHeight="1">
      <c r="A17" s="1" t="s">
        <v>10</v>
      </c>
      <c r="B17" s="8">
        <f t="shared" si="1"/>
        <v>68290</v>
      </c>
      <c r="C17" s="2">
        <v>62347</v>
      </c>
      <c r="D17" s="2">
        <v>4040</v>
      </c>
      <c r="E17" s="2">
        <v>134677</v>
      </c>
      <c r="F17" s="2">
        <v>236</v>
      </c>
      <c r="G17" s="2">
        <v>99</v>
      </c>
      <c r="H17" s="2">
        <v>37000</v>
      </c>
      <c r="I17" s="2">
        <f t="shared" si="0"/>
        <v>172012</v>
      </c>
    </row>
    <row r="18" spans="1:10" ht="27" customHeight="1">
      <c r="A18" s="5" t="s">
        <v>23</v>
      </c>
      <c r="B18" s="2">
        <f aca="true" t="shared" si="2" ref="B18:H18">SUM(B6:B17)</f>
        <v>808654</v>
      </c>
      <c r="C18" s="2">
        <f t="shared" si="2"/>
        <v>753514</v>
      </c>
      <c r="D18" s="36">
        <f t="shared" si="2"/>
        <v>52750</v>
      </c>
      <c r="E18" s="2">
        <f t="shared" si="2"/>
        <v>1614918</v>
      </c>
      <c r="F18" s="2">
        <f t="shared" si="2"/>
        <v>2806</v>
      </c>
      <c r="G18" s="2">
        <f t="shared" si="2"/>
        <v>2523</v>
      </c>
      <c r="H18" s="2">
        <f t="shared" si="2"/>
        <v>449000</v>
      </c>
      <c r="I18" s="21">
        <f t="shared" si="0"/>
        <v>2069247</v>
      </c>
      <c r="J18" s="10"/>
    </row>
    <row r="20" spans="1:6" ht="26.25" customHeight="1">
      <c r="A20" s="16"/>
      <c r="B20" s="16"/>
      <c r="C20" s="17"/>
      <c r="F20" s="18"/>
    </row>
    <row r="21" spans="1:6" ht="16.5">
      <c r="A21" s="15"/>
      <c r="B21" s="16"/>
      <c r="C21" s="17"/>
      <c r="F21" s="18"/>
    </row>
  </sheetData>
  <sheetProtection/>
  <mergeCells count="6">
    <mergeCell ref="A1:I1"/>
    <mergeCell ref="A3:A5"/>
    <mergeCell ref="B3:F3"/>
    <mergeCell ref="I3:I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H3" sqref="H3:H5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2.50390625" style="0" customWidth="1"/>
    <col min="4" max="4" width="13.125" style="0" customWidth="1"/>
    <col min="5" max="5" width="13.00390625" style="0" customWidth="1"/>
    <col min="6" max="6" width="16.375" style="0" customWidth="1"/>
    <col min="7" max="7" width="18.875" style="0" customWidth="1"/>
    <col min="8" max="8" width="16.125" style="0" customWidth="1"/>
    <col min="9" max="9" width="13.375" style="0" customWidth="1"/>
  </cols>
  <sheetData>
    <row r="1" spans="1:8" ht="24.75">
      <c r="A1" s="54" t="s">
        <v>109</v>
      </c>
      <c r="B1" s="54"/>
      <c r="C1" s="54"/>
      <c r="D1" s="54"/>
      <c r="E1" s="54"/>
      <c r="F1" s="54"/>
      <c r="G1" s="54"/>
      <c r="H1" s="54"/>
    </row>
    <row r="2" spans="1:8" ht="18.75" customHeight="1">
      <c r="A2" s="4"/>
      <c r="B2" s="4"/>
      <c r="C2" s="4"/>
      <c r="D2" s="4"/>
      <c r="E2" s="4"/>
      <c r="F2" s="4"/>
      <c r="G2" s="4"/>
      <c r="H2" s="6" t="s">
        <v>78</v>
      </c>
    </row>
    <row r="3" spans="1:8" ht="29.25" customHeight="1">
      <c r="A3" s="55"/>
      <c r="B3" s="58" t="s">
        <v>69</v>
      </c>
      <c r="C3" s="59"/>
      <c r="D3" s="59"/>
      <c r="E3" s="60"/>
      <c r="F3" s="1" t="s">
        <v>44</v>
      </c>
      <c r="G3" s="1" t="s">
        <v>75</v>
      </c>
      <c r="H3" s="61" t="s">
        <v>106</v>
      </c>
    </row>
    <row r="4" spans="1:8" ht="26.25" customHeight="1">
      <c r="A4" s="56"/>
      <c r="B4" s="3" t="s">
        <v>46</v>
      </c>
      <c r="C4" s="3" t="s">
        <v>47</v>
      </c>
      <c r="D4" s="3" t="s">
        <v>48</v>
      </c>
      <c r="E4" s="3" t="s">
        <v>17</v>
      </c>
      <c r="F4" s="64" t="s">
        <v>43</v>
      </c>
      <c r="G4" s="64" t="s">
        <v>76</v>
      </c>
      <c r="H4" s="62"/>
    </row>
    <row r="5" spans="1:8" ht="26.25" customHeight="1">
      <c r="A5" s="57"/>
      <c r="B5" s="3" t="s">
        <v>43</v>
      </c>
      <c r="C5" s="3" t="s">
        <v>43</v>
      </c>
      <c r="D5" s="3" t="s">
        <v>43</v>
      </c>
      <c r="E5" s="3" t="s">
        <v>43</v>
      </c>
      <c r="F5" s="65"/>
      <c r="G5" s="65"/>
      <c r="H5" s="63"/>
    </row>
    <row r="6" spans="1:8" ht="24.75" customHeight="1">
      <c r="A6" s="1" t="s">
        <v>12</v>
      </c>
      <c r="B6" s="8">
        <f aca="true" t="shared" si="0" ref="B6:B17">D6-C6</f>
        <v>190183</v>
      </c>
      <c r="C6" s="2">
        <v>1260</v>
      </c>
      <c r="D6" s="2">
        <v>191443</v>
      </c>
      <c r="E6" s="2">
        <v>304</v>
      </c>
      <c r="F6" s="2">
        <v>10549</v>
      </c>
      <c r="G6" s="2">
        <v>38000</v>
      </c>
      <c r="H6" s="2">
        <f>SUM(D6+E6+F6+G6)</f>
        <v>240296</v>
      </c>
    </row>
    <row r="7" spans="1:8" ht="24.75" customHeight="1">
      <c r="A7" s="1" t="s">
        <v>0</v>
      </c>
      <c r="B7" s="8">
        <f t="shared" si="0"/>
        <v>151736</v>
      </c>
      <c r="C7" s="2">
        <v>1210</v>
      </c>
      <c r="D7" s="2">
        <v>152946</v>
      </c>
      <c r="E7" s="2">
        <v>258</v>
      </c>
      <c r="F7" s="2">
        <v>6454</v>
      </c>
      <c r="G7" s="2">
        <v>38000</v>
      </c>
      <c r="H7" s="2">
        <f aca="true" t="shared" si="1" ref="H7:H18">SUM(D7+E7+F7+G7)</f>
        <v>197658</v>
      </c>
    </row>
    <row r="8" spans="1:8" ht="24.75" customHeight="1">
      <c r="A8" s="1" t="s">
        <v>1</v>
      </c>
      <c r="B8" s="8">
        <f t="shared" si="0"/>
        <v>184271</v>
      </c>
      <c r="C8" s="2">
        <v>1315</v>
      </c>
      <c r="D8" s="2">
        <v>185586</v>
      </c>
      <c r="E8" s="2">
        <v>236</v>
      </c>
      <c r="F8" s="2">
        <v>7021</v>
      </c>
      <c r="G8" s="2">
        <v>38000</v>
      </c>
      <c r="H8" s="2">
        <f t="shared" si="1"/>
        <v>230843</v>
      </c>
    </row>
    <row r="9" spans="1:8" ht="24.75" customHeight="1">
      <c r="A9" s="1" t="s">
        <v>2</v>
      </c>
      <c r="B9" s="8">
        <f t="shared" si="0"/>
        <v>181424</v>
      </c>
      <c r="C9" s="2">
        <v>1233</v>
      </c>
      <c r="D9" s="2">
        <v>182657</v>
      </c>
      <c r="E9" s="2">
        <v>252</v>
      </c>
      <c r="F9" s="2">
        <v>9270</v>
      </c>
      <c r="G9" s="2">
        <v>38000</v>
      </c>
      <c r="H9" s="2">
        <f t="shared" si="1"/>
        <v>230179</v>
      </c>
    </row>
    <row r="10" spans="1:8" ht="24.75" customHeight="1">
      <c r="A10" s="1" t="s">
        <v>3</v>
      </c>
      <c r="B10" s="8">
        <f t="shared" si="0"/>
        <v>201113</v>
      </c>
      <c r="C10" s="2">
        <v>1357</v>
      </c>
      <c r="D10" s="2">
        <v>202470</v>
      </c>
      <c r="E10" s="2">
        <v>279</v>
      </c>
      <c r="F10" s="2">
        <v>10303</v>
      </c>
      <c r="G10" s="2">
        <v>38000</v>
      </c>
      <c r="H10" s="2">
        <f t="shared" si="1"/>
        <v>251052</v>
      </c>
    </row>
    <row r="11" spans="1:8" ht="24.75" customHeight="1">
      <c r="A11" s="1" t="s">
        <v>4</v>
      </c>
      <c r="B11" s="8">
        <f t="shared" si="0"/>
        <v>217216</v>
      </c>
      <c r="C11" s="2">
        <v>1167</v>
      </c>
      <c r="D11" s="2">
        <v>218383</v>
      </c>
      <c r="E11" s="2">
        <v>239</v>
      </c>
      <c r="F11" s="2">
        <v>10984</v>
      </c>
      <c r="G11" s="2">
        <v>38000</v>
      </c>
      <c r="H11" s="2">
        <f t="shared" si="1"/>
        <v>267606</v>
      </c>
    </row>
    <row r="12" spans="1:8" ht="24.75" customHeight="1">
      <c r="A12" s="1" t="s">
        <v>5</v>
      </c>
      <c r="B12" s="8">
        <f t="shared" si="0"/>
        <v>223928</v>
      </c>
      <c r="C12" s="2">
        <v>0</v>
      </c>
      <c r="D12" s="2">
        <v>223928</v>
      </c>
      <c r="E12" s="2">
        <v>255</v>
      </c>
      <c r="F12" s="2">
        <v>9972</v>
      </c>
      <c r="G12" s="2">
        <v>38000</v>
      </c>
      <c r="H12" s="2">
        <f t="shared" si="1"/>
        <v>272155</v>
      </c>
    </row>
    <row r="13" spans="1:8" ht="24.75" customHeight="1">
      <c r="A13" s="1" t="s">
        <v>6</v>
      </c>
      <c r="B13" s="8">
        <f t="shared" si="0"/>
        <v>185494</v>
      </c>
      <c r="C13" s="2">
        <v>0</v>
      </c>
      <c r="D13" s="2">
        <v>185494</v>
      </c>
      <c r="E13" s="2">
        <v>234</v>
      </c>
      <c r="F13" s="2">
        <v>5941</v>
      </c>
      <c r="G13" s="2">
        <v>38000</v>
      </c>
      <c r="H13" s="2">
        <f t="shared" si="1"/>
        <v>229669</v>
      </c>
    </row>
    <row r="14" spans="1:8" ht="24.75" customHeight="1">
      <c r="A14" s="1" t="s">
        <v>7</v>
      </c>
      <c r="B14" s="8">
        <f t="shared" si="0"/>
        <v>176677</v>
      </c>
      <c r="C14" s="2">
        <v>560</v>
      </c>
      <c r="D14" s="2">
        <v>177237</v>
      </c>
      <c r="E14" s="2">
        <v>273</v>
      </c>
      <c r="F14" s="2">
        <v>6103</v>
      </c>
      <c r="G14" s="2">
        <v>38000</v>
      </c>
      <c r="H14" s="2">
        <f t="shared" si="1"/>
        <v>221613</v>
      </c>
    </row>
    <row r="15" spans="1:8" ht="24.75" customHeight="1">
      <c r="A15" s="1" t="s">
        <v>8</v>
      </c>
      <c r="B15" s="8">
        <f t="shared" si="0"/>
        <v>191227</v>
      </c>
      <c r="C15" s="2">
        <v>560</v>
      </c>
      <c r="D15" s="2">
        <v>191787</v>
      </c>
      <c r="E15" s="2">
        <v>225</v>
      </c>
      <c r="F15" s="2">
        <v>10374</v>
      </c>
      <c r="G15" s="2">
        <v>38000</v>
      </c>
      <c r="H15" s="2">
        <f t="shared" si="1"/>
        <v>240386</v>
      </c>
    </row>
    <row r="16" spans="1:8" ht="24.75" customHeight="1">
      <c r="A16" s="1" t="s">
        <v>9</v>
      </c>
      <c r="B16" s="8">
        <f t="shared" si="0"/>
        <v>198984</v>
      </c>
      <c r="C16" s="2">
        <v>560</v>
      </c>
      <c r="D16" s="8">
        <v>199544</v>
      </c>
      <c r="E16" s="2">
        <v>255</v>
      </c>
      <c r="F16" s="2">
        <v>8417</v>
      </c>
      <c r="G16" s="2">
        <v>38000</v>
      </c>
      <c r="H16" s="2">
        <f t="shared" si="1"/>
        <v>246216</v>
      </c>
    </row>
    <row r="17" spans="1:8" ht="24.75" customHeight="1">
      <c r="A17" s="1" t="s">
        <v>10</v>
      </c>
      <c r="B17" s="8">
        <f t="shared" si="0"/>
        <v>182320</v>
      </c>
      <c r="C17" s="2">
        <v>560</v>
      </c>
      <c r="D17" s="8">
        <v>182880</v>
      </c>
      <c r="E17" s="2">
        <v>224</v>
      </c>
      <c r="F17" s="2">
        <v>7046</v>
      </c>
      <c r="G17" s="2">
        <v>38000</v>
      </c>
      <c r="H17" s="2">
        <f t="shared" si="1"/>
        <v>228150</v>
      </c>
    </row>
    <row r="18" spans="1:9" ht="27" customHeight="1">
      <c r="A18" s="5" t="s">
        <v>23</v>
      </c>
      <c r="B18" s="2">
        <f aca="true" t="shared" si="2" ref="B18:G18">SUM(B6:B17)</f>
        <v>2284573</v>
      </c>
      <c r="C18" s="2">
        <f t="shared" si="2"/>
        <v>9782</v>
      </c>
      <c r="D18" s="2">
        <f t="shared" si="2"/>
        <v>2294355</v>
      </c>
      <c r="E18" s="2">
        <f t="shared" si="2"/>
        <v>3034</v>
      </c>
      <c r="F18" s="2">
        <f t="shared" si="2"/>
        <v>102434</v>
      </c>
      <c r="G18" s="2">
        <f t="shared" si="2"/>
        <v>456000</v>
      </c>
      <c r="H18" s="2">
        <f t="shared" si="1"/>
        <v>2855823</v>
      </c>
      <c r="I18" s="10"/>
    </row>
  </sheetData>
  <sheetProtection/>
  <mergeCells count="6">
    <mergeCell ref="A1:H1"/>
    <mergeCell ref="A3:A5"/>
    <mergeCell ref="B3:E3"/>
    <mergeCell ref="H3:H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57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6" t="s">
        <v>80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39</v>
      </c>
      <c r="B5" s="2">
        <v>6200</v>
      </c>
      <c r="C5" s="2">
        <v>119536</v>
      </c>
      <c r="D5" s="2">
        <v>387.37</v>
      </c>
      <c r="E5" s="2">
        <v>8443</v>
      </c>
      <c r="F5" s="2">
        <f>SUM(B5+D5)</f>
        <v>6587.37</v>
      </c>
      <c r="G5" s="2">
        <f>SUM(C5+E5)</f>
        <v>127979</v>
      </c>
    </row>
    <row r="6" spans="1:7" ht="24.75" customHeight="1">
      <c r="A6" s="1" t="s">
        <v>0</v>
      </c>
      <c r="B6" s="2">
        <v>6200</v>
      </c>
      <c r="C6" s="2">
        <v>122636</v>
      </c>
      <c r="D6" s="2">
        <v>359.21</v>
      </c>
      <c r="E6" s="2">
        <v>8242</v>
      </c>
      <c r="F6" s="2">
        <f aca="true" t="shared" si="0" ref="F6:F16">SUM(B6+D6)</f>
        <v>6559.21</v>
      </c>
      <c r="G6" s="2">
        <f aca="true" t="shared" si="1" ref="G6:G16">SUM(C6+E6)</f>
        <v>130878</v>
      </c>
    </row>
    <row r="7" spans="1:7" ht="24.75" customHeight="1">
      <c r="A7" s="1" t="s">
        <v>1</v>
      </c>
      <c r="B7" s="2">
        <v>5800</v>
      </c>
      <c r="C7" s="2">
        <v>116464</v>
      </c>
      <c r="D7" s="2">
        <v>385</v>
      </c>
      <c r="E7" s="2">
        <v>9149</v>
      </c>
      <c r="F7" s="2">
        <f t="shared" si="0"/>
        <v>6185</v>
      </c>
      <c r="G7" s="2">
        <f t="shared" si="1"/>
        <v>125613</v>
      </c>
    </row>
    <row r="8" spans="1:7" ht="24.75" customHeight="1">
      <c r="A8" s="1" t="s">
        <v>2</v>
      </c>
      <c r="B8" s="2">
        <v>6300</v>
      </c>
      <c r="C8" s="2">
        <v>133434</v>
      </c>
      <c r="D8" s="2">
        <v>439</v>
      </c>
      <c r="E8" s="2">
        <v>11044</v>
      </c>
      <c r="F8" s="2">
        <f t="shared" si="0"/>
        <v>6739</v>
      </c>
      <c r="G8" s="2">
        <f t="shared" si="1"/>
        <v>144478</v>
      </c>
    </row>
    <row r="9" spans="1:7" ht="24.75" customHeight="1">
      <c r="A9" s="1" t="s">
        <v>3</v>
      </c>
      <c r="B9" s="2">
        <v>7500</v>
      </c>
      <c r="C9" s="2">
        <v>160350</v>
      </c>
      <c r="D9" s="2">
        <v>533</v>
      </c>
      <c r="E9" s="2">
        <v>13833</v>
      </c>
      <c r="F9" s="2">
        <f t="shared" si="0"/>
        <v>8033</v>
      </c>
      <c r="G9" s="2">
        <f t="shared" si="1"/>
        <v>174183</v>
      </c>
    </row>
    <row r="10" spans="1:7" ht="24.75" customHeight="1">
      <c r="A10" s="1" t="s">
        <v>4</v>
      </c>
      <c r="B10" s="2">
        <v>7000</v>
      </c>
      <c r="C10" s="2">
        <v>163660</v>
      </c>
      <c r="D10" s="2">
        <v>518.27</v>
      </c>
      <c r="E10" s="2">
        <v>14433</v>
      </c>
      <c r="F10" s="2">
        <f t="shared" si="0"/>
        <v>7518.27</v>
      </c>
      <c r="G10" s="2">
        <f t="shared" si="1"/>
        <v>178093</v>
      </c>
    </row>
    <row r="11" spans="1:7" ht="24.75" customHeight="1">
      <c r="A11" s="1" t="s">
        <v>5</v>
      </c>
      <c r="B11" s="2">
        <v>8000</v>
      </c>
      <c r="C11" s="2">
        <v>198240</v>
      </c>
      <c r="D11" s="2">
        <v>217.85</v>
      </c>
      <c r="E11" s="2">
        <v>6135</v>
      </c>
      <c r="F11" s="2">
        <f t="shared" si="0"/>
        <v>8217.85</v>
      </c>
      <c r="G11" s="2">
        <f t="shared" si="1"/>
        <v>204375</v>
      </c>
    </row>
    <row r="12" spans="1:7" ht="24.75" customHeight="1">
      <c r="A12" s="1" t="s">
        <v>6</v>
      </c>
      <c r="B12" s="2"/>
      <c r="C12" s="2"/>
      <c r="D12" s="2">
        <v>425.28</v>
      </c>
      <c r="E12" s="2">
        <v>12314</v>
      </c>
      <c r="F12" s="2">
        <f t="shared" si="0"/>
        <v>425.28</v>
      </c>
      <c r="G12" s="2">
        <f t="shared" si="1"/>
        <v>12314</v>
      </c>
    </row>
    <row r="13" spans="1:7" ht="24.75" customHeight="1">
      <c r="A13" s="1" t="s">
        <v>7</v>
      </c>
      <c r="B13" s="2">
        <v>4500</v>
      </c>
      <c r="C13" s="2">
        <v>115110</v>
      </c>
      <c r="D13" s="2">
        <v>429.48</v>
      </c>
      <c r="E13" s="2">
        <v>12393</v>
      </c>
      <c r="F13" s="2">
        <f t="shared" si="0"/>
        <v>4929.48</v>
      </c>
      <c r="G13" s="2">
        <f t="shared" si="1"/>
        <v>127503</v>
      </c>
    </row>
    <row r="14" spans="1:7" ht="24.75" customHeight="1">
      <c r="A14" s="1" t="s">
        <v>8</v>
      </c>
      <c r="B14" s="2">
        <v>5500</v>
      </c>
      <c r="C14" s="2">
        <v>145640</v>
      </c>
      <c r="D14" s="2">
        <v>588.82</v>
      </c>
      <c r="E14" s="2">
        <v>17026</v>
      </c>
      <c r="F14" s="2">
        <f t="shared" si="0"/>
        <v>6088.82</v>
      </c>
      <c r="G14" s="2">
        <f t="shared" si="1"/>
        <v>162666</v>
      </c>
    </row>
    <row r="15" spans="1:7" ht="24.75" customHeight="1">
      <c r="A15" s="1" t="s">
        <v>9</v>
      </c>
      <c r="B15" s="2">
        <v>6800</v>
      </c>
      <c r="C15" s="2">
        <v>186864</v>
      </c>
      <c r="D15" s="2">
        <v>446.43</v>
      </c>
      <c r="E15" s="2">
        <v>13654</v>
      </c>
      <c r="F15" s="2">
        <f t="shared" si="0"/>
        <v>7246.43</v>
      </c>
      <c r="G15" s="2">
        <f t="shared" si="1"/>
        <v>200518</v>
      </c>
    </row>
    <row r="16" spans="1:7" ht="24.75" customHeight="1">
      <c r="A16" s="1" t="s">
        <v>10</v>
      </c>
      <c r="B16" s="2">
        <v>7200</v>
      </c>
      <c r="C16" s="2">
        <v>189936</v>
      </c>
      <c r="D16" s="2">
        <v>419.42</v>
      </c>
      <c r="E16" s="2">
        <v>12722</v>
      </c>
      <c r="F16" s="2">
        <f t="shared" si="0"/>
        <v>7619.42</v>
      </c>
      <c r="G16" s="2">
        <f t="shared" si="1"/>
        <v>202658</v>
      </c>
    </row>
    <row r="17" spans="1:7" ht="27" customHeight="1">
      <c r="A17" s="5" t="s">
        <v>40</v>
      </c>
      <c r="B17" s="2">
        <f aca="true" t="shared" si="2" ref="B17:G17">SUM(B5:B16)</f>
        <v>71000</v>
      </c>
      <c r="C17" s="2">
        <f t="shared" si="2"/>
        <v>1651870</v>
      </c>
      <c r="D17" s="12">
        <f t="shared" si="2"/>
        <v>5149.13</v>
      </c>
      <c r="E17" s="2">
        <f t="shared" si="2"/>
        <v>139388</v>
      </c>
      <c r="F17" s="2">
        <f t="shared" si="2"/>
        <v>76149.13</v>
      </c>
      <c r="G17" s="2">
        <f t="shared" si="2"/>
        <v>1791258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1">
      <selection activeCell="F18" sqref="F18"/>
    </sheetView>
  </sheetViews>
  <sheetFormatPr defaultColWidth="9.00390625" defaultRowHeight="16.5"/>
  <cols>
    <col min="1" max="1" width="7.625" style="0" customWidth="1"/>
    <col min="2" max="2" width="11.125" style="0" customWidth="1"/>
    <col min="3" max="3" width="11.00390625" style="0" customWidth="1"/>
    <col min="4" max="4" width="10.125" style="0" customWidth="1"/>
    <col min="5" max="5" width="10.00390625" style="0" customWidth="1"/>
    <col min="6" max="6" width="9.875" style="0" customWidth="1"/>
    <col min="7" max="7" width="10.625" style="0" customWidth="1"/>
    <col min="8" max="8" width="10.50390625" style="0" customWidth="1"/>
    <col min="9" max="9" width="10.125" style="0" customWidth="1"/>
    <col min="10" max="10" width="9.625" style="0" customWidth="1"/>
    <col min="11" max="11" width="9.125" style="0" customWidth="1"/>
    <col min="12" max="12" width="9.625" style="0" customWidth="1"/>
    <col min="13" max="13" width="9.875" style="0" customWidth="1"/>
    <col min="14" max="14" width="11.375" style="0" customWidth="1"/>
    <col min="15" max="15" width="12.125" style="0" customWidth="1"/>
  </cols>
  <sheetData>
    <row r="1" spans="1:15" ht="24.7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.75" customHeight="1">
      <c r="A2" s="4"/>
      <c r="B2" s="4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O2" s="6" t="s">
        <v>51</v>
      </c>
    </row>
    <row r="3" spans="1:15" ht="24.75" customHeight="1">
      <c r="A3" s="55"/>
      <c r="B3" s="67" t="s">
        <v>22</v>
      </c>
      <c r="C3" s="67"/>
      <c r="D3" s="67" t="s">
        <v>20</v>
      </c>
      <c r="E3" s="67"/>
      <c r="F3" s="67" t="s">
        <v>17</v>
      </c>
      <c r="G3" s="67"/>
      <c r="H3" s="58" t="s">
        <v>29</v>
      </c>
      <c r="I3" s="60"/>
      <c r="J3" s="58" t="s">
        <v>30</v>
      </c>
      <c r="K3" s="60"/>
      <c r="L3" s="58" t="s">
        <v>50</v>
      </c>
      <c r="M3" s="60"/>
      <c r="N3" s="71" t="s">
        <v>21</v>
      </c>
      <c r="O3" s="72"/>
    </row>
    <row r="4" spans="1:15" ht="24.75" customHeight="1">
      <c r="A4" s="57"/>
      <c r="B4" s="3" t="s">
        <v>35</v>
      </c>
      <c r="C4" s="3" t="s">
        <v>36</v>
      </c>
      <c r="D4" s="3" t="s">
        <v>35</v>
      </c>
      <c r="E4" s="3" t="s">
        <v>36</v>
      </c>
      <c r="F4" s="3" t="s">
        <v>35</v>
      </c>
      <c r="G4" s="3" t="s">
        <v>36</v>
      </c>
      <c r="H4" s="3" t="s">
        <v>35</v>
      </c>
      <c r="I4" s="3" t="s">
        <v>36</v>
      </c>
      <c r="J4" s="3" t="s">
        <v>35</v>
      </c>
      <c r="K4" s="3" t="s">
        <v>36</v>
      </c>
      <c r="L4" s="3" t="s">
        <v>35</v>
      </c>
      <c r="M4" s="3" t="s">
        <v>36</v>
      </c>
      <c r="N4" s="5" t="s">
        <v>37</v>
      </c>
      <c r="O4" s="5" t="s">
        <v>38</v>
      </c>
    </row>
    <row r="5" spans="1:15" ht="24.75" customHeight="1">
      <c r="A5" s="1" t="s">
        <v>39</v>
      </c>
      <c r="B5" s="2">
        <v>541000</v>
      </c>
      <c r="C5" s="2">
        <v>1180896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f>SUM(B5+D5+F5+H5+J5+L5)</f>
        <v>541000</v>
      </c>
      <c r="O5" s="2">
        <f>SUM(C5+E5+G5+I5+K5+M5)</f>
        <v>1180896</v>
      </c>
    </row>
    <row r="6" spans="1:15" ht="24.75" customHeight="1">
      <c r="A6" s="1" t="s">
        <v>0</v>
      </c>
      <c r="B6" s="2">
        <v>555600</v>
      </c>
      <c r="C6" s="2">
        <v>1172377</v>
      </c>
      <c r="D6" s="2">
        <v>9120</v>
      </c>
      <c r="E6" s="2">
        <v>18750</v>
      </c>
      <c r="F6" s="2">
        <v>3520</v>
      </c>
      <c r="G6" s="2">
        <v>9524</v>
      </c>
      <c r="H6" s="2">
        <v>2840</v>
      </c>
      <c r="I6" s="2">
        <v>7979</v>
      </c>
      <c r="J6" s="2">
        <v>7840</v>
      </c>
      <c r="K6" s="2">
        <v>22347</v>
      </c>
      <c r="L6" s="2"/>
      <c r="M6" s="2"/>
      <c r="N6" s="2">
        <f aca="true" t="shared" si="0" ref="N6:N16">SUM(B6+D6+F6+H6+J6+L6)</f>
        <v>578920</v>
      </c>
      <c r="O6" s="2">
        <f aca="true" t="shared" si="1" ref="O6:O16">SUM(C6+E6+G6+I6+K6+M6)</f>
        <v>1230977</v>
      </c>
    </row>
    <row r="7" spans="1:15" ht="24.75" customHeight="1">
      <c r="A7" s="1" t="s">
        <v>1</v>
      </c>
      <c r="B7" s="2">
        <v>292800</v>
      </c>
      <c r="C7" s="2">
        <v>751428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292800</v>
      </c>
      <c r="O7" s="2">
        <f t="shared" si="1"/>
        <v>751428</v>
      </c>
    </row>
    <row r="8" spans="1:15" ht="24.75" customHeight="1">
      <c r="A8" s="1" t="s">
        <v>2</v>
      </c>
      <c r="B8" s="2">
        <v>527800</v>
      </c>
      <c r="C8" s="2">
        <v>1164623</v>
      </c>
      <c r="D8" s="2">
        <v>7200</v>
      </c>
      <c r="E8" s="2">
        <v>14916</v>
      </c>
      <c r="F8" s="2">
        <v>2560</v>
      </c>
      <c r="G8" s="2">
        <v>6824</v>
      </c>
      <c r="H8" s="2">
        <v>2960</v>
      </c>
      <c r="I8" s="2">
        <v>8430</v>
      </c>
      <c r="J8" s="2">
        <v>12960</v>
      </c>
      <c r="K8" s="2">
        <v>37195</v>
      </c>
      <c r="L8" s="2"/>
      <c r="M8" s="2"/>
      <c r="N8" s="2">
        <f t="shared" si="0"/>
        <v>553480</v>
      </c>
      <c r="O8" s="2">
        <f t="shared" si="1"/>
        <v>1231988</v>
      </c>
    </row>
    <row r="9" spans="1:15" ht="24.75" customHeight="1">
      <c r="A9" s="1" t="s">
        <v>3</v>
      </c>
      <c r="B9" s="2">
        <v>714600</v>
      </c>
      <c r="C9" s="2">
        <v>1414441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714600</v>
      </c>
      <c r="O9" s="2">
        <f t="shared" si="1"/>
        <v>1414441</v>
      </c>
    </row>
    <row r="10" spans="1:15" ht="24.75" customHeight="1">
      <c r="A10" s="1" t="s">
        <v>4</v>
      </c>
      <c r="B10" s="2">
        <v>772000</v>
      </c>
      <c r="C10" s="2">
        <v>1655863</v>
      </c>
      <c r="D10" s="2">
        <v>11040</v>
      </c>
      <c r="E10" s="2">
        <v>22662</v>
      </c>
      <c r="F10" s="2">
        <v>2680</v>
      </c>
      <c r="G10" s="2">
        <v>7161</v>
      </c>
      <c r="H10" s="2">
        <v>3840</v>
      </c>
      <c r="I10" s="2">
        <v>10747</v>
      </c>
      <c r="J10" s="2">
        <v>23760</v>
      </c>
      <c r="K10" s="2">
        <v>71901</v>
      </c>
      <c r="L10" s="2"/>
      <c r="M10" s="2"/>
      <c r="N10" s="2">
        <f t="shared" si="0"/>
        <v>813320</v>
      </c>
      <c r="O10" s="2">
        <f t="shared" si="1"/>
        <v>1768334</v>
      </c>
    </row>
    <row r="11" spans="1:15" ht="24.75" customHeight="1">
      <c r="A11" s="1" t="s">
        <v>5</v>
      </c>
      <c r="B11" s="2">
        <v>980600</v>
      </c>
      <c r="C11" s="2">
        <v>2336732</v>
      </c>
      <c r="D11" s="2"/>
      <c r="E11" s="2"/>
      <c r="F11" s="2"/>
      <c r="G11" s="2"/>
      <c r="H11" s="2"/>
      <c r="I11" s="2"/>
      <c r="J11" s="2">
        <v>12080</v>
      </c>
      <c r="K11" s="2">
        <v>78927</v>
      </c>
      <c r="L11" s="2"/>
      <c r="M11" s="2"/>
      <c r="N11" s="2">
        <f t="shared" si="0"/>
        <v>992680</v>
      </c>
      <c r="O11" s="2">
        <f t="shared" si="1"/>
        <v>2415659</v>
      </c>
    </row>
    <row r="12" spans="1:15" ht="24.75" customHeight="1">
      <c r="A12" s="1" t="s">
        <v>6</v>
      </c>
      <c r="B12" s="2">
        <v>527600</v>
      </c>
      <c r="C12" s="2">
        <v>1469853</v>
      </c>
      <c r="D12" s="2">
        <v>11680</v>
      </c>
      <c r="E12" s="2">
        <v>19034</v>
      </c>
      <c r="F12" s="2">
        <v>3000</v>
      </c>
      <c r="G12" s="2">
        <v>10519</v>
      </c>
      <c r="H12" s="2">
        <v>3320</v>
      </c>
      <c r="I12" s="2">
        <v>12186</v>
      </c>
      <c r="J12" s="2">
        <v>14240</v>
      </c>
      <c r="K12" s="2">
        <v>89490</v>
      </c>
      <c r="L12" s="2"/>
      <c r="M12" s="2"/>
      <c r="N12" s="2">
        <f t="shared" si="0"/>
        <v>559840</v>
      </c>
      <c r="O12" s="2">
        <f t="shared" si="1"/>
        <v>1601082</v>
      </c>
    </row>
    <row r="13" spans="1:15" ht="24.75" customHeight="1">
      <c r="A13" s="1" t="s">
        <v>7</v>
      </c>
      <c r="B13" s="2">
        <v>592400</v>
      </c>
      <c r="C13" s="2">
        <v>1537318</v>
      </c>
      <c r="D13" s="2"/>
      <c r="E13" s="2"/>
      <c r="F13" s="2"/>
      <c r="G13" s="2"/>
      <c r="H13" s="2"/>
      <c r="I13" s="2"/>
      <c r="J13" s="2">
        <v>14160</v>
      </c>
      <c r="K13" s="2">
        <v>88270</v>
      </c>
      <c r="L13" s="2"/>
      <c r="M13" s="2"/>
      <c r="N13" s="2">
        <f t="shared" si="0"/>
        <v>606560</v>
      </c>
      <c r="O13" s="2">
        <f t="shared" si="1"/>
        <v>1625588</v>
      </c>
    </row>
    <row r="14" spans="1:15" ht="24.75" customHeight="1">
      <c r="A14" s="1" t="s">
        <v>8</v>
      </c>
      <c r="B14" s="2">
        <v>922000</v>
      </c>
      <c r="C14" s="2">
        <v>2421775</v>
      </c>
      <c r="D14" s="2">
        <v>11200</v>
      </c>
      <c r="E14" s="2">
        <v>22956</v>
      </c>
      <c r="F14" s="2">
        <v>3000</v>
      </c>
      <c r="G14" s="2">
        <v>11475</v>
      </c>
      <c r="H14" s="2">
        <v>4000</v>
      </c>
      <c r="I14" s="2">
        <v>16300</v>
      </c>
      <c r="J14" s="2">
        <v>17600</v>
      </c>
      <c r="K14" s="2">
        <v>96283</v>
      </c>
      <c r="L14" s="2"/>
      <c r="M14" s="2"/>
      <c r="N14" s="2">
        <f t="shared" si="0"/>
        <v>957800</v>
      </c>
      <c r="O14" s="2">
        <f t="shared" si="1"/>
        <v>2568789</v>
      </c>
    </row>
    <row r="15" spans="1:15" ht="24.75" customHeight="1">
      <c r="A15" s="1" t="s">
        <v>9</v>
      </c>
      <c r="B15" s="2">
        <v>763200</v>
      </c>
      <c r="C15" s="2">
        <v>2010563</v>
      </c>
      <c r="D15" s="2"/>
      <c r="E15" s="2"/>
      <c r="F15" s="2"/>
      <c r="G15" s="2"/>
      <c r="H15" s="2"/>
      <c r="I15" s="2"/>
      <c r="J15" s="2">
        <v>18480</v>
      </c>
      <c r="K15" s="2">
        <v>88064</v>
      </c>
      <c r="L15" s="2"/>
      <c r="M15" s="2"/>
      <c r="N15" s="2">
        <f t="shared" si="0"/>
        <v>781680</v>
      </c>
      <c r="O15" s="2">
        <f t="shared" si="1"/>
        <v>2098627</v>
      </c>
    </row>
    <row r="16" spans="1:15" ht="24.75" customHeight="1">
      <c r="A16" s="1" t="s">
        <v>10</v>
      </c>
      <c r="B16" s="2">
        <v>639200</v>
      </c>
      <c r="C16" s="2">
        <v>1777001</v>
      </c>
      <c r="D16" s="2">
        <v>13600</v>
      </c>
      <c r="E16" s="2">
        <v>27832</v>
      </c>
      <c r="F16" s="2">
        <v>3440</v>
      </c>
      <c r="G16" s="2">
        <v>12049</v>
      </c>
      <c r="H16" s="2">
        <v>5360</v>
      </c>
      <c r="I16" s="2">
        <v>20097</v>
      </c>
      <c r="J16" s="2">
        <v>16160</v>
      </c>
      <c r="K16" s="2">
        <v>81035</v>
      </c>
      <c r="L16" s="2">
        <v>2409</v>
      </c>
      <c r="M16" s="2">
        <v>7576</v>
      </c>
      <c r="N16" s="2">
        <f t="shared" si="0"/>
        <v>680169</v>
      </c>
      <c r="O16" s="2">
        <f t="shared" si="1"/>
        <v>1925590</v>
      </c>
    </row>
    <row r="17" spans="1:15" ht="27" customHeight="1">
      <c r="A17" s="5" t="s">
        <v>40</v>
      </c>
      <c r="B17" s="2">
        <f>SUM(B5:B16)</f>
        <v>7828800</v>
      </c>
      <c r="C17" s="2">
        <f aca="true" t="shared" si="2" ref="C17:K17">SUM(C5:C16)</f>
        <v>18892870</v>
      </c>
      <c r="D17" s="2">
        <f t="shared" si="2"/>
        <v>63840</v>
      </c>
      <c r="E17" s="2">
        <f t="shared" si="2"/>
        <v>126150</v>
      </c>
      <c r="F17" s="2">
        <f t="shared" si="2"/>
        <v>18200</v>
      </c>
      <c r="G17" s="2">
        <f t="shared" si="2"/>
        <v>57552</v>
      </c>
      <c r="H17" s="2">
        <f t="shared" si="2"/>
        <v>22320</v>
      </c>
      <c r="I17" s="2">
        <f t="shared" si="2"/>
        <v>75739</v>
      </c>
      <c r="J17" s="2">
        <f t="shared" si="2"/>
        <v>137280</v>
      </c>
      <c r="K17" s="2">
        <f t="shared" si="2"/>
        <v>653512</v>
      </c>
      <c r="L17" s="2">
        <f>SUM(L5:L16)</f>
        <v>2409</v>
      </c>
      <c r="M17" s="2">
        <f>SUM(M5:M16)</f>
        <v>7576</v>
      </c>
      <c r="N17" s="2">
        <f>SUM(N5:N16)</f>
        <v>8072849</v>
      </c>
      <c r="O17" s="2">
        <f>SUM(O5:O16)</f>
        <v>19813399</v>
      </c>
    </row>
    <row r="19" spans="9:15" ht="16.5">
      <c r="I19" t="s">
        <v>41</v>
      </c>
      <c r="N19" t="s">
        <v>52</v>
      </c>
      <c r="O19" t="s">
        <v>16</v>
      </c>
    </row>
    <row r="20" spans="14:15" ht="16.5">
      <c r="N20" t="s">
        <v>53</v>
      </c>
      <c r="O20" t="s">
        <v>54</v>
      </c>
    </row>
  </sheetData>
  <sheetProtection/>
  <mergeCells count="9">
    <mergeCell ref="A1:O1"/>
    <mergeCell ref="A3:A4"/>
    <mergeCell ref="B3:C3"/>
    <mergeCell ref="D3:E3"/>
    <mergeCell ref="F3:G3"/>
    <mergeCell ref="H3:I3"/>
    <mergeCell ref="J3:K3"/>
    <mergeCell ref="N3:O3"/>
    <mergeCell ref="L3:M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1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13.375" style="0" customWidth="1"/>
    <col min="5" max="5" width="12.125" style="0" customWidth="1"/>
    <col min="6" max="6" width="10.625" style="0" customWidth="1"/>
    <col min="7" max="7" width="11.125" style="0" customWidth="1"/>
    <col min="8" max="8" width="10.50390625" style="0" customWidth="1"/>
    <col min="9" max="9" width="11.125" style="0" customWidth="1"/>
    <col min="10" max="10" width="13.125" style="0" customWidth="1"/>
    <col min="11" max="11" width="12.125" style="0" customWidth="1"/>
  </cols>
  <sheetData>
    <row r="1" spans="1:11" ht="24.75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K2" s="6" t="s">
        <v>51</v>
      </c>
    </row>
    <row r="3" spans="1:11" ht="24.75" customHeight="1">
      <c r="A3" s="55"/>
      <c r="B3" s="67" t="s">
        <v>22</v>
      </c>
      <c r="C3" s="67"/>
      <c r="D3" s="67" t="s">
        <v>20</v>
      </c>
      <c r="E3" s="67"/>
      <c r="F3" s="67" t="s">
        <v>17</v>
      </c>
      <c r="G3" s="67"/>
      <c r="H3" s="67" t="s">
        <v>31</v>
      </c>
      <c r="I3" s="67"/>
      <c r="J3" s="71" t="s">
        <v>21</v>
      </c>
      <c r="K3" s="72"/>
    </row>
    <row r="4" spans="1:11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5" t="s">
        <v>27</v>
      </c>
      <c r="K4" s="5" t="s">
        <v>28</v>
      </c>
    </row>
    <row r="5" spans="1:11" ht="24.75" customHeight="1">
      <c r="A5" s="1" t="s">
        <v>39</v>
      </c>
      <c r="B5" s="2">
        <v>13071</v>
      </c>
      <c r="C5" s="2">
        <v>215507</v>
      </c>
      <c r="D5" s="2">
        <v>319</v>
      </c>
      <c r="E5" s="2">
        <v>5297</v>
      </c>
      <c r="F5" s="2"/>
      <c r="G5" s="2"/>
      <c r="H5" s="2">
        <v>44</v>
      </c>
      <c r="I5" s="2">
        <v>964</v>
      </c>
      <c r="J5" s="2">
        <f>SUM(B5+D5+F5+H5)</f>
        <v>13434</v>
      </c>
      <c r="K5" s="2">
        <f>SUM(C5+E5+G5+I5)</f>
        <v>221768</v>
      </c>
    </row>
    <row r="6" spans="1:11" ht="24.75" customHeight="1">
      <c r="A6" s="1" t="s">
        <v>0</v>
      </c>
      <c r="B6" s="2">
        <v>13151</v>
      </c>
      <c r="C6" s="2">
        <v>216815</v>
      </c>
      <c r="D6" s="2">
        <v>344</v>
      </c>
      <c r="E6" s="2">
        <v>5706</v>
      </c>
      <c r="F6" s="2">
        <v>14</v>
      </c>
      <c r="G6" s="2">
        <v>231</v>
      </c>
      <c r="H6" s="2">
        <v>53</v>
      </c>
      <c r="I6" s="2">
        <v>1108</v>
      </c>
      <c r="J6" s="2">
        <f aca="true" t="shared" si="0" ref="J6:J16">SUM(B6+D6+F6+H6)</f>
        <v>13562</v>
      </c>
      <c r="K6" s="2">
        <f aca="true" t="shared" si="1" ref="K6:K16">SUM(C6+E6+G6+I6)</f>
        <v>223860</v>
      </c>
    </row>
    <row r="7" spans="1:11" ht="24.75" customHeight="1">
      <c r="A7" s="1" t="s">
        <v>1</v>
      </c>
      <c r="B7" s="2">
        <v>10086</v>
      </c>
      <c r="C7" s="2">
        <v>166700</v>
      </c>
      <c r="D7" s="2">
        <v>367</v>
      </c>
      <c r="E7" s="2">
        <v>6082</v>
      </c>
      <c r="F7" s="2"/>
      <c r="G7" s="2"/>
      <c r="H7" s="2">
        <v>44</v>
      </c>
      <c r="I7" s="2">
        <v>964</v>
      </c>
      <c r="J7" s="2">
        <f t="shared" si="0"/>
        <v>10497</v>
      </c>
      <c r="K7" s="2">
        <f t="shared" si="1"/>
        <v>173746</v>
      </c>
    </row>
    <row r="8" spans="1:11" ht="24.75" customHeight="1">
      <c r="A8" s="1" t="s">
        <v>2</v>
      </c>
      <c r="B8" s="2">
        <v>12242</v>
      </c>
      <c r="C8" s="2">
        <v>201951</v>
      </c>
      <c r="D8" s="2">
        <v>326</v>
      </c>
      <c r="E8" s="2">
        <v>5411</v>
      </c>
      <c r="F8" s="2">
        <v>22</v>
      </c>
      <c r="G8" s="2">
        <v>326</v>
      </c>
      <c r="H8" s="2">
        <v>94</v>
      </c>
      <c r="I8" s="2">
        <v>1779</v>
      </c>
      <c r="J8" s="2">
        <f t="shared" si="0"/>
        <v>12684</v>
      </c>
      <c r="K8" s="2">
        <f t="shared" si="1"/>
        <v>209467</v>
      </c>
    </row>
    <row r="9" spans="1:11" ht="24.75" customHeight="1">
      <c r="A9" s="1" t="s">
        <v>3</v>
      </c>
      <c r="B9" s="2">
        <v>11472</v>
      </c>
      <c r="C9" s="2">
        <v>189361</v>
      </c>
      <c r="D9" s="2">
        <v>291</v>
      </c>
      <c r="E9" s="2">
        <v>4839</v>
      </c>
      <c r="F9" s="2"/>
      <c r="G9" s="2"/>
      <c r="H9" s="2">
        <v>151</v>
      </c>
      <c r="I9" s="2">
        <v>2712</v>
      </c>
      <c r="J9" s="2">
        <f t="shared" si="0"/>
        <v>11914</v>
      </c>
      <c r="K9" s="2">
        <f t="shared" si="1"/>
        <v>196912</v>
      </c>
    </row>
    <row r="10" spans="1:11" ht="24.75" customHeight="1">
      <c r="A10" s="1" t="s">
        <v>4</v>
      </c>
      <c r="B10" s="2">
        <v>11696</v>
      </c>
      <c r="C10" s="2">
        <v>193024</v>
      </c>
      <c r="D10" s="2">
        <v>317</v>
      </c>
      <c r="E10" s="2">
        <v>5264</v>
      </c>
      <c r="F10" s="2">
        <v>14</v>
      </c>
      <c r="G10" s="2">
        <v>231</v>
      </c>
      <c r="H10" s="2">
        <v>119</v>
      </c>
      <c r="I10" s="2">
        <v>2187</v>
      </c>
      <c r="J10" s="2">
        <f t="shared" si="0"/>
        <v>12146</v>
      </c>
      <c r="K10" s="2">
        <f t="shared" si="1"/>
        <v>200706</v>
      </c>
    </row>
    <row r="11" spans="1:11" ht="24.75" customHeight="1">
      <c r="A11" s="1" t="s">
        <v>5</v>
      </c>
      <c r="B11" s="2">
        <v>12928</v>
      </c>
      <c r="C11" s="2">
        <v>213167</v>
      </c>
      <c r="D11" s="2">
        <v>330</v>
      </c>
      <c r="E11" s="2">
        <v>5477</v>
      </c>
      <c r="F11" s="2"/>
      <c r="G11" s="2"/>
      <c r="H11" s="2">
        <v>140</v>
      </c>
      <c r="I11" s="2">
        <v>2530</v>
      </c>
      <c r="J11" s="2">
        <f t="shared" si="0"/>
        <v>13398</v>
      </c>
      <c r="K11" s="2">
        <f t="shared" si="1"/>
        <v>221174</v>
      </c>
    </row>
    <row r="12" spans="1:11" ht="24.75" customHeight="1">
      <c r="A12" s="1" t="s">
        <v>6</v>
      </c>
      <c r="B12" s="2">
        <v>11068</v>
      </c>
      <c r="C12" s="2">
        <v>182757</v>
      </c>
      <c r="D12" s="2">
        <v>340</v>
      </c>
      <c r="E12" s="2">
        <v>5640</v>
      </c>
      <c r="F12" s="2">
        <v>19</v>
      </c>
      <c r="G12" s="2">
        <v>288</v>
      </c>
      <c r="H12" s="2">
        <v>351</v>
      </c>
      <c r="I12" s="2">
        <v>5982</v>
      </c>
      <c r="J12" s="2">
        <f t="shared" si="0"/>
        <v>11778</v>
      </c>
      <c r="K12" s="2">
        <f t="shared" si="1"/>
        <v>194667</v>
      </c>
    </row>
    <row r="13" spans="1:11" ht="24.75" customHeight="1">
      <c r="A13" s="1" t="s">
        <v>7</v>
      </c>
      <c r="B13" s="2">
        <v>10596</v>
      </c>
      <c r="C13" s="2">
        <v>175038</v>
      </c>
      <c r="D13" s="2">
        <v>315</v>
      </c>
      <c r="E13" s="2">
        <v>5232</v>
      </c>
      <c r="F13" s="2"/>
      <c r="G13" s="2"/>
      <c r="H13" s="2">
        <v>280</v>
      </c>
      <c r="I13" s="2">
        <v>4820</v>
      </c>
      <c r="J13" s="2">
        <f t="shared" si="0"/>
        <v>11191</v>
      </c>
      <c r="K13" s="2">
        <f t="shared" si="1"/>
        <v>185090</v>
      </c>
    </row>
    <row r="14" spans="1:11" ht="24.75" customHeight="1">
      <c r="A14" s="1" t="s">
        <v>8</v>
      </c>
      <c r="B14" s="2">
        <v>11676</v>
      </c>
      <c r="C14" s="2">
        <v>192696</v>
      </c>
      <c r="D14" s="2">
        <v>362</v>
      </c>
      <c r="E14" s="2">
        <v>5999</v>
      </c>
      <c r="F14" s="2">
        <v>15</v>
      </c>
      <c r="G14" s="2">
        <v>243</v>
      </c>
      <c r="H14" s="2">
        <v>538</v>
      </c>
      <c r="I14" s="2">
        <v>9038</v>
      </c>
      <c r="J14" s="2">
        <f t="shared" si="0"/>
        <v>12591</v>
      </c>
      <c r="K14" s="2">
        <f t="shared" si="1"/>
        <v>207976</v>
      </c>
    </row>
    <row r="15" spans="1:11" ht="24.75" customHeight="1">
      <c r="A15" s="1" t="s">
        <v>9</v>
      </c>
      <c r="B15" s="2">
        <v>15696</v>
      </c>
      <c r="C15" s="2">
        <v>258424</v>
      </c>
      <c r="D15" s="2">
        <v>478</v>
      </c>
      <c r="E15" s="2">
        <v>7897</v>
      </c>
      <c r="F15" s="2"/>
      <c r="G15" s="2"/>
      <c r="H15" s="2">
        <v>408</v>
      </c>
      <c r="I15" s="2">
        <v>6912</v>
      </c>
      <c r="J15" s="2">
        <f t="shared" si="0"/>
        <v>16582</v>
      </c>
      <c r="K15" s="2">
        <f t="shared" si="1"/>
        <v>273233</v>
      </c>
    </row>
    <row r="16" spans="1:11" ht="24.75" customHeight="1">
      <c r="A16" s="1" t="s">
        <v>10</v>
      </c>
      <c r="B16" s="2">
        <v>16995</v>
      </c>
      <c r="C16" s="2">
        <v>279664</v>
      </c>
      <c r="D16" s="2">
        <v>430</v>
      </c>
      <c r="E16" s="2">
        <v>7111</v>
      </c>
      <c r="F16" s="2">
        <v>24</v>
      </c>
      <c r="G16" s="2">
        <v>354</v>
      </c>
      <c r="H16" s="2">
        <v>139</v>
      </c>
      <c r="I16" s="2">
        <v>2515</v>
      </c>
      <c r="J16" s="2">
        <f t="shared" si="0"/>
        <v>17588</v>
      </c>
      <c r="K16" s="2">
        <f t="shared" si="1"/>
        <v>289644</v>
      </c>
    </row>
    <row r="17" spans="1:11" ht="27" customHeight="1">
      <c r="A17" s="5" t="s">
        <v>40</v>
      </c>
      <c r="B17" s="2">
        <f aca="true" t="shared" si="2" ref="B17:K17">SUM(B5:B16)</f>
        <v>150677</v>
      </c>
      <c r="C17" s="2">
        <f t="shared" si="2"/>
        <v>2485104</v>
      </c>
      <c r="D17" s="2">
        <f t="shared" si="2"/>
        <v>4219</v>
      </c>
      <c r="E17" s="2">
        <f t="shared" si="2"/>
        <v>69955</v>
      </c>
      <c r="F17" s="2">
        <f t="shared" si="2"/>
        <v>108</v>
      </c>
      <c r="G17" s="2">
        <f t="shared" si="2"/>
        <v>1673</v>
      </c>
      <c r="H17" s="2">
        <f t="shared" si="2"/>
        <v>2361</v>
      </c>
      <c r="I17" s="2">
        <f t="shared" si="2"/>
        <v>41511</v>
      </c>
      <c r="J17" s="2">
        <f t="shared" si="2"/>
        <v>157365</v>
      </c>
      <c r="K17" s="2">
        <f t="shared" si="2"/>
        <v>2598243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6.5"/>
  <cols>
    <col min="1" max="1" width="15.00390625" style="0" customWidth="1"/>
    <col min="2" max="2" width="14.375" style="0" customWidth="1"/>
    <col min="3" max="3" width="12.50390625" style="0" customWidth="1"/>
    <col min="4" max="5" width="15.875" style="0" customWidth="1"/>
    <col min="6" max="6" width="16.875" style="0" customWidth="1"/>
    <col min="7" max="7" width="18.875" style="0" customWidth="1"/>
    <col min="8" max="8" width="21.875" style="0" customWidth="1"/>
    <col min="9" max="9" width="13.375" style="0" customWidth="1"/>
  </cols>
  <sheetData>
    <row r="1" spans="1:8" ht="24.75">
      <c r="A1" s="54" t="s">
        <v>110</v>
      </c>
      <c r="B1" s="54"/>
      <c r="C1" s="54"/>
      <c r="D1" s="54"/>
      <c r="E1" s="54"/>
      <c r="F1" s="54"/>
      <c r="G1" s="54"/>
      <c r="H1" s="54"/>
    </row>
    <row r="2" spans="1:8" ht="18.75" customHeight="1">
      <c r="A2" s="4"/>
      <c r="B2" s="4"/>
      <c r="C2" s="4"/>
      <c r="D2" s="4"/>
      <c r="E2" s="4"/>
      <c r="F2" s="4"/>
      <c r="G2" s="4"/>
      <c r="H2" s="6" t="s">
        <v>49</v>
      </c>
    </row>
    <row r="3" spans="1:8" ht="29.25" customHeight="1">
      <c r="A3" s="55"/>
      <c r="B3" s="58" t="s">
        <v>69</v>
      </c>
      <c r="C3" s="59"/>
      <c r="D3" s="59"/>
      <c r="E3" s="60"/>
      <c r="F3" s="1" t="s">
        <v>44</v>
      </c>
      <c r="G3" s="1" t="s">
        <v>75</v>
      </c>
      <c r="H3" s="61" t="s">
        <v>106</v>
      </c>
    </row>
    <row r="4" spans="1:8" ht="26.25" customHeight="1">
      <c r="A4" s="56"/>
      <c r="B4" s="3" t="s">
        <v>46</v>
      </c>
      <c r="C4" s="3" t="s">
        <v>47</v>
      </c>
      <c r="D4" s="3" t="s">
        <v>48</v>
      </c>
      <c r="E4" s="3" t="s">
        <v>17</v>
      </c>
      <c r="F4" s="3" t="s">
        <v>43</v>
      </c>
      <c r="G4" s="64" t="s">
        <v>76</v>
      </c>
      <c r="H4" s="62"/>
    </row>
    <row r="5" spans="1:8" ht="26.25" customHeight="1">
      <c r="A5" s="57"/>
      <c r="B5" s="3" t="s">
        <v>43</v>
      </c>
      <c r="C5" s="3" t="s">
        <v>43</v>
      </c>
      <c r="D5" s="3" t="s">
        <v>43</v>
      </c>
      <c r="E5" s="3" t="s">
        <v>43</v>
      </c>
      <c r="F5" s="3" t="s">
        <v>43</v>
      </c>
      <c r="G5" s="65"/>
      <c r="H5" s="63"/>
    </row>
    <row r="6" spans="1:8" ht="24.75" customHeight="1">
      <c r="A6" s="1" t="s">
        <v>12</v>
      </c>
      <c r="B6" s="8">
        <f aca="true" t="shared" si="0" ref="B6:B12">D6-C6</f>
        <v>166899</v>
      </c>
      <c r="C6" s="2">
        <v>735</v>
      </c>
      <c r="D6" s="2">
        <v>167634</v>
      </c>
      <c r="E6" s="2">
        <v>334</v>
      </c>
      <c r="F6" s="2">
        <v>9969</v>
      </c>
      <c r="G6" s="2">
        <v>38000</v>
      </c>
      <c r="H6" s="2">
        <f>SUM(D6+E6+F6+G6)</f>
        <v>215937</v>
      </c>
    </row>
    <row r="7" spans="1:8" ht="24.75" customHeight="1">
      <c r="A7" s="1" t="s">
        <v>0</v>
      </c>
      <c r="B7" s="8">
        <f t="shared" si="0"/>
        <v>159133</v>
      </c>
      <c r="C7" s="2">
        <v>732</v>
      </c>
      <c r="D7" s="2">
        <v>159865</v>
      </c>
      <c r="E7" s="2">
        <v>271</v>
      </c>
      <c r="F7" s="2">
        <v>6634</v>
      </c>
      <c r="G7" s="2">
        <v>38000</v>
      </c>
      <c r="H7" s="2">
        <f aca="true" t="shared" si="1" ref="H7:H18">SUM(D7+E7+F7+G7)</f>
        <v>204770</v>
      </c>
    </row>
    <row r="8" spans="1:8" ht="24.75" customHeight="1">
      <c r="A8" s="1" t="s">
        <v>1</v>
      </c>
      <c r="B8" s="8">
        <f t="shared" si="0"/>
        <v>138360</v>
      </c>
      <c r="C8" s="2">
        <v>723</v>
      </c>
      <c r="D8" s="2">
        <v>139083</v>
      </c>
      <c r="E8" s="2">
        <v>230</v>
      </c>
      <c r="F8" s="2">
        <v>3831</v>
      </c>
      <c r="G8" s="2">
        <v>38000</v>
      </c>
      <c r="H8" s="2">
        <f t="shared" si="1"/>
        <v>181144</v>
      </c>
    </row>
    <row r="9" spans="1:8" ht="24.75" customHeight="1">
      <c r="A9" s="1" t="s">
        <v>2</v>
      </c>
      <c r="B9" s="8">
        <f t="shared" si="0"/>
        <v>174401</v>
      </c>
      <c r="C9" s="2">
        <v>779</v>
      </c>
      <c r="D9" s="2">
        <v>175180</v>
      </c>
      <c r="E9" s="2">
        <v>301</v>
      </c>
      <c r="F9" s="2">
        <v>9647</v>
      </c>
      <c r="G9" s="2">
        <v>38000</v>
      </c>
      <c r="H9" s="2">
        <f t="shared" si="1"/>
        <v>223128</v>
      </c>
    </row>
    <row r="10" spans="1:8" ht="24.75" customHeight="1">
      <c r="A10" s="1" t="s">
        <v>3</v>
      </c>
      <c r="B10" s="8">
        <f t="shared" si="0"/>
        <v>163503</v>
      </c>
      <c r="C10" s="2">
        <v>775</v>
      </c>
      <c r="D10" s="2">
        <v>164278</v>
      </c>
      <c r="E10" s="2">
        <v>278</v>
      </c>
      <c r="F10" s="2">
        <v>7624</v>
      </c>
      <c r="G10" s="2">
        <v>38000</v>
      </c>
      <c r="H10" s="2">
        <f t="shared" si="1"/>
        <v>210180</v>
      </c>
    </row>
    <row r="11" spans="1:8" ht="24.75" customHeight="1">
      <c r="A11" s="1" t="s">
        <v>4</v>
      </c>
      <c r="B11" s="8">
        <f t="shared" si="0"/>
        <v>178903</v>
      </c>
      <c r="C11" s="2">
        <v>769</v>
      </c>
      <c r="D11" s="2">
        <v>179672</v>
      </c>
      <c r="E11" s="2">
        <v>235</v>
      </c>
      <c r="F11" s="2">
        <v>8470</v>
      </c>
      <c r="G11" s="2">
        <v>38000</v>
      </c>
      <c r="H11" s="2">
        <f t="shared" si="1"/>
        <v>226377</v>
      </c>
    </row>
    <row r="12" spans="1:8" ht="24.75" customHeight="1">
      <c r="A12" s="1" t="s">
        <v>5</v>
      </c>
      <c r="B12" s="8">
        <f t="shared" si="0"/>
        <v>175323</v>
      </c>
      <c r="C12" s="2">
        <v>769</v>
      </c>
      <c r="D12" s="2">
        <v>176092</v>
      </c>
      <c r="E12" s="2">
        <v>247</v>
      </c>
      <c r="F12" s="2">
        <v>8749</v>
      </c>
      <c r="G12" s="2">
        <v>38000</v>
      </c>
      <c r="H12" s="2">
        <f t="shared" si="1"/>
        <v>223088</v>
      </c>
    </row>
    <row r="13" spans="1:8" ht="24.75" customHeight="1">
      <c r="A13" s="1" t="s">
        <v>6</v>
      </c>
      <c r="B13" s="8">
        <f>D13-C13</f>
        <v>151771</v>
      </c>
      <c r="C13" s="2">
        <v>1094</v>
      </c>
      <c r="D13" s="2">
        <v>152865</v>
      </c>
      <c r="E13" s="2">
        <v>223</v>
      </c>
      <c r="F13" s="2">
        <v>5208</v>
      </c>
      <c r="G13" s="2">
        <v>38000</v>
      </c>
      <c r="H13" s="2">
        <f t="shared" si="1"/>
        <v>196296</v>
      </c>
    </row>
    <row r="14" spans="1:8" ht="24.75" customHeight="1">
      <c r="A14" s="1" t="s">
        <v>7</v>
      </c>
      <c r="B14" s="8">
        <f>D14-C14</f>
        <v>149130</v>
      </c>
      <c r="C14" s="2">
        <v>1032</v>
      </c>
      <c r="D14" s="2">
        <v>150162</v>
      </c>
      <c r="E14" s="2">
        <v>280</v>
      </c>
      <c r="F14" s="2">
        <v>6427</v>
      </c>
      <c r="G14" s="2">
        <v>38000</v>
      </c>
      <c r="H14" s="2">
        <f t="shared" si="1"/>
        <v>194869</v>
      </c>
    </row>
    <row r="15" spans="1:8" ht="24.75" customHeight="1">
      <c r="A15" s="1" t="s">
        <v>8</v>
      </c>
      <c r="B15" s="8">
        <f>D15-C15</f>
        <v>174469</v>
      </c>
      <c r="C15" s="2">
        <v>1092</v>
      </c>
      <c r="D15" s="2">
        <v>175561</v>
      </c>
      <c r="E15" s="2">
        <v>313</v>
      </c>
      <c r="F15" s="2">
        <v>13426</v>
      </c>
      <c r="G15" s="2">
        <v>38000</v>
      </c>
      <c r="H15" s="2">
        <f t="shared" si="1"/>
        <v>227300</v>
      </c>
    </row>
    <row r="16" spans="1:8" ht="24.75" customHeight="1">
      <c r="A16" s="1" t="s">
        <v>9</v>
      </c>
      <c r="B16" s="8">
        <f>D16-C16</f>
        <v>186104</v>
      </c>
      <c r="C16" s="2">
        <v>1323</v>
      </c>
      <c r="D16" s="2">
        <v>187427</v>
      </c>
      <c r="E16" s="2">
        <v>254</v>
      </c>
      <c r="F16" s="2">
        <v>11286</v>
      </c>
      <c r="G16" s="2">
        <v>38000</v>
      </c>
      <c r="H16" s="2">
        <f t="shared" si="1"/>
        <v>236967</v>
      </c>
    </row>
    <row r="17" spans="1:8" ht="24.75" customHeight="1">
      <c r="A17" s="1" t="s">
        <v>10</v>
      </c>
      <c r="B17" s="8">
        <f>D17-C17</f>
        <v>163618</v>
      </c>
      <c r="C17" s="2">
        <v>1321</v>
      </c>
      <c r="D17" s="2">
        <v>164939</v>
      </c>
      <c r="E17" s="2">
        <v>278</v>
      </c>
      <c r="F17" s="2">
        <v>10431</v>
      </c>
      <c r="G17" s="2">
        <v>38000</v>
      </c>
      <c r="H17" s="2">
        <f t="shared" si="1"/>
        <v>213648</v>
      </c>
    </row>
    <row r="18" spans="1:9" ht="27" customHeight="1">
      <c r="A18" s="5" t="s">
        <v>23</v>
      </c>
      <c r="B18" s="2">
        <f aca="true" t="shared" si="2" ref="B18:G18">SUM(B6:B17)</f>
        <v>1981614</v>
      </c>
      <c r="C18" s="2">
        <f t="shared" si="2"/>
        <v>11144</v>
      </c>
      <c r="D18" s="2">
        <f t="shared" si="2"/>
        <v>1992758</v>
      </c>
      <c r="E18" s="2">
        <f t="shared" si="2"/>
        <v>3244</v>
      </c>
      <c r="F18" s="2">
        <f t="shared" si="2"/>
        <v>101702</v>
      </c>
      <c r="G18" s="2">
        <f t="shared" si="2"/>
        <v>456000</v>
      </c>
      <c r="H18" s="2">
        <f t="shared" si="1"/>
        <v>2553704</v>
      </c>
      <c r="I18" s="10">
        <f>D18+F18</f>
        <v>2094460</v>
      </c>
    </row>
  </sheetData>
  <sheetProtection/>
  <mergeCells count="5">
    <mergeCell ref="A1:H1"/>
    <mergeCell ref="H3:H5"/>
    <mergeCell ref="A3:A5"/>
    <mergeCell ref="B3:E3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71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6" t="s">
        <v>70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39</v>
      </c>
      <c r="B5" s="2">
        <v>12900</v>
      </c>
      <c r="C5" s="2">
        <v>345527</v>
      </c>
      <c r="D5" s="12">
        <v>534.51</v>
      </c>
      <c r="E5" s="2">
        <v>16188</v>
      </c>
      <c r="F5" s="2">
        <f>SUM(B5+D5)</f>
        <v>13434.51</v>
      </c>
      <c r="G5" s="2">
        <f>SUM(C5+E5)</f>
        <v>361715</v>
      </c>
    </row>
    <row r="6" spans="1:7" ht="24.75" customHeight="1">
      <c r="A6" s="1" t="s">
        <v>0</v>
      </c>
      <c r="B6" s="2">
        <v>5600</v>
      </c>
      <c r="C6" s="2">
        <v>149996</v>
      </c>
      <c r="D6" s="12">
        <v>253.98</v>
      </c>
      <c r="E6" s="2">
        <v>7692</v>
      </c>
      <c r="F6" s="2">
        <f aca="true" t="shared" si="0" ref="F6:G16">SUM(B6+D6)</f>
        <v>5853.98</v>
      </c>
      <c r="G6" s="2">
        <f t="shared" si="0"/>
        <v>157688</v>
      </c>
    </row>
    <row r="7" spans="1:7" ht="24.75" customHeight="1">
      <c r="A7" s="1" t="s">
        <v>1</v>
      </c>
      <c r="B7" s="2">
        <v>6500</v>
      </c>
      <c r="C7" s="2">
        <v>177320</v>
      </c>
      <c r="D7" s="12">
        <v>406.29</v>
      </c>
      <c r="E7" s="2">
        <v>12392</v>
      </c>
      <c r="F7" s="2">
        <f t="shared" si="0"/>
        <v>6906.29</v>
      </c>
      <c r="G7" s="2">
        <f t="shared" si="0"/>
        <v>189712</v>
      </c>
    </row>
    <row r="8" spans="1:7" ht="24.75" customHeight="1">
      <c r="A8" s="1" t="s">
        <v>2</v>
      </c>
      <c r="B8" s="2">
        <v>12700</v>
      </c>
      <c r="C8" s="2">
        <v>346456</v>
      </c>
      <c r="D8" s="12">
        <v>363.44</v>
      </c>
      <c r="E8" s="2">
        <v>11085</v>
      </c>
      <c r="F8" s="2">
        <f t="shared" si="0"/>
        <v>13063.44</v>
      </c>
      <c r="G8" s="2">
        <f t="shared" si="0"/>
        <v>357541</v>
      </c>
    </row>
    <row r="9" spans="1:7" ht="24.75" customHeight="1">
      <c r="A9" s="1" t="s">
        <v>3</v>
      </c>
      <c r="B9" s="2">
        <v>6200</v>
      </c>
      <c r="C9" s="2">
        <v>169136</v>
      </c>
      <c r="D9" s="12">
        <v>615.3</v>
      </c>
      <c r="E9" s="2">
        <v>14088</v>
      </c>
      <c r="F9" s="2">
        <f t="shared" si="0"/>
        <v>6815.3</v>
      </c>
      <c r="G9" s="2">
        <f t="shared" si="0"/>
        <v>183224</v>
      </c>
    </row>
    <row r="10" spans="1:7" ht="24.75" customHeight="1">
      <c r="A10" s="1" t="s">
        <v>4</v>
      </c>
      <c r="B10" s="2">
        <v>6800</v>
      </c>
      <c r="C10" s="2">
        <v>215424</v>
      </c>
      <c r="D10" s="12">
        <v>440.91</v>
      </c>
      <c r="E10" s="2">
        <v>15167</v>
      </c>
      <c r="F10" s="2">
        <f t="shared" si="0"/>
        <v>7240.91</v>
      </c>
      <c r="G10" s="2">
        <f t="shared" si="0"/>
        <v>230591</v>
      </c>
    </row>
    <row r="11" spans="1:7" ht="24.75" customHeight="1">
      <c r="A11" s="1" t="s">
        <v>5</v>
      </c>
      <c r="B11" s="2"/>
      <c r="C11" s="2"/>
      <c r="D11" s="12">
        <v>299.32</v>
      </c>
      <c r="E11" s="2">
        <v>10746</v>
      </c>
      <c r="F11" s="2">
        <f t="shared" si="0"/>
        <v>299.32</v>
      </c>
      <c r="G11" s="2">
        <f t="shared" si="0"/>
        <v>10746</v>
      </c>
    </row>
    <row r="12" spans="1:7" ht="24.75" customHeight="1">
      <c r="A12" s="1" t="s">
        <v>6</v>
      </c>
      <c r="B12" s="2"/>
      <c r="C12" s="2"/>
      <c r="D12" s="12">
        <v>474.58</v>
      </c>
      <c r="E12" s="2">
        <v>16157</v>
      </c>
      <c r="F12" s="2">
        <f t="shared" si="0"/>
        <v>474.58</v>
      </c>
      <c r="G12" s="2">
        <f t="shared" si="0"/>
        <v>16157</v>
      </c>
    </row>
    <row r="13" spans="1:7" ht="24.75" customHeight="1">
      <c r="A13" s="1" t="s">
        <v>7</v>
      </c>
      <c r="B13" s="2">
        <v>6400</v>
      </c>
      <c r="C13" s="2">
        <v>194432</v>
      </c>
      <c r="D13" s="12">
        <v>372.38</v>
      </c>
      <c r="E13" s="2">
        <v>11743</v>
      </c>
      <c r="F13" s="2">
        <f t="shared" si="0"/>
        <v>6772.38</v>
      </c>
      <c r="G13" s="2">
        <f t="shared" si="0"/>
        <v>206175</v>
      </c>
    </row>
    <row r="14" spans="1:7" ht="24.75" customHeight="1">
      <c r="A14" s="1" t="s">
        <v>8</v>
      </c>
      <c r="B14" s="2">
        <v>5800</v>
      </c>
      <c r="C14" s="2">
        <v>140824</v>
      </c>
      <c r="D14" s="12">
        <v>447.568</v>
      </c>
      <c r="E14" s="2">
        <v>11902</v>
      </c>
      <c r="F14" s="2">
        <f t="shared" si="0"/>
        <v>6247.568</v>
      </c>
      <c r="G14" s="2">
        <f t="shared" si="0"/>
        <v>152726</v>
      </c>
    </row>
    <row r="15" spans="1:7" ht="24.75" customHeight="1">
      <c r="A15" s="1" t="s">
        <v>9</v>
      </c>
      <c r="B15" s="2">
        <v>6500</v>
      </c>
      <c r="C15" s="2">
        <v>118820</v>
      </c>
      <c r="D15" s="12">
        <v>446.05</v>
      </c>
      <c r="E15" s="2">
        <v>10040</v>
      </c>
      <c r="F15" s="2">
        <f t="shared" si="0"/>
        <v>6946.05</v>
      </c>
      <c r="G15" s="2">
        <f t="shared" si="0"/>
        <v>128860</v>
      </c>
    </row>
    <row r="16" spans="1:7" ht="24.75" customHeight="1">
      <c r="A16" s="1" t="s">
        <v>10</v>
      </c>
      <c r="B16" s="2">
        <v>12000</v>
      </c>
      <c r="C16" s="2">
        <v>206160</v>
      </c>
      <c r="D16" s="12">
        <v>309.27</v>
      </c>
      <c r="E16" s="2">
        <v>7526</v>
      </c>
      <c r="F16" s="2">
        <f t="shared" si="0"/>
        <v>12309.27</v>
      </c>
      <c r="G16" s="2">
        <f t="shared" si="0"/>
        <v>213686</v>
      </c>
    </row>
    <row r="17" spans="1:7" ht="27" customHeight="1">
      <c r="A17" s="5" t="s">
        <v>40</v>
      </c>
      <c r="B17" s="2">
        <f aca="true" t="shared" si="1" ref="B17:G17">SUM(B5:B16)</f>
        <v>81400</v>
      </c>
      <c r="C17" s="2">
        <f t="shared" si="1"/>
        <v>2064095</v>
      </c>
      <c r="D17" s="12">
        <f t="shared" si="1"/>
        <v>4963.598</v>
      </c>
      <c r="E17" s="2">
        <f t="shared" si="1"/>
        <v>144726</v>
      </c>
      <c r="F17" s="2">
        <f t="shared" si="1"/>
        <v>86363.59800000001</v>
      </c>
      <c r="G17" s="2">
        <f t="shared" si="1"/>
        <v>2208821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2" sqref="A2"/>
    </sheetView>
  </sheetViews>
  <sheetFormatPr defaultColWidth="9.00390625" defaultRowHeight="16.5"/>
  <cols>
    <col min="2" max="2" width="9.875" style="0" customWidth="1"/>
    <col min="3" max="3" width="10.125" style="0" customWidth="1"/>
    <col min="4" max="4" width="11.125" style="0" customWidth="1"/>
    <col min="5" max="5" width="10.125" style="0" customWidth="1"/>
    <col min="6" max="6" width="10.625" style="0" customWidth="1"/>
    <col min="7" max="7" width="11.125" style="0" customWidth="1"/>
    <col min="8" max="8" width="9.375" style="0" customWidth="1"/>
    <col min="9" max="9" width="10.00390625" style="0" customWidth="1"/>
    <col min="10" max="10" width="9.375" style="0" customWidth="1"/>
    <col min="11" max="11" width="8.875" style="0" customWidth="1"/>
    <col min="12" max="12" width="13.00390625" style="0" customWidth="1"/>
    <col min="13" max="13" width="12.625" style="0" customWidth="1"/>
  </cols>
  <sheetData>
    <row r="1" spans="1:13" ht="24.7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75" customHeight="1">
      <c r="A2" s="4"/>
      <c r="B2" s="4"/>
      <c r="C2" s="4"/>
      <c r="D2" s="4"/>
      <c r="E2" s="4"/>
      <c r="F2" s="4"/>
      <c r="G2" s="4"/>
      <c r="H2" s="4"/>
      <c r="I2" s="4"/>
      <c r="J2" s="7"/>
      <c r="K2" s="7"/>
      <c r="M2" s="6" t="s">
        <v>32</v>
      </c>
    </row>
    <row r="3" spans="1:13" ht="24.75" customHeight="1">
      <c r="A3" s="55"/>
      <c r="B3" s="67" t="s">
        <v>22</v>
      </c>
      <c r="C3" s="67"/>
      <c r="D3" s="67" t="s">
        <v>20</v>
      </c>
      <c r="E3" s="67"/>
      <c r="F3" s="67" t="s">
        <v>17</v>
      </c>
      <c r="G3" s="67"/>
      <c r="H3" s="58" t="s">
        <v>29</v>
      </c>
      <c r="I3" s="60"/>
      <c r="J3" s="58" t="s">
        <v>30</v>
      </c>
      <c r="K3" s="60"/>
      <c r="L3" s="71" t="s">
        <v>21</v>
      </c>
      <c r="M3" s="72"/>
    </row>
    <row r="4" spans="1:13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5" t="s">
        <v>15</v>
      </c>
      <c r="M4" s="5" t="s">
        <v>11</v>
      </c>
    </row>
    <row r="5" spans="1:13" ht="24.75" customHeight="1">
      <c r="A5" s="1" t="s">
        <v>12</v>
      </c>
      <c r="B5" s="2">
        <v>575400</v>
      </c>
      <c r="C5" s="2">
        <v>1242538</v>
      </c>
      <c r="D5" s="2"/>
      <c r="E5" s="2"/>
      <c r="F5" s="2"/>
      <c r="G5" s="2"/>
      <c r="H5" s="2"/>
      <c r="I5" s="2"/>
      <c r="J5" s="2"/>
      <c r="K5" s="2"/>
      <c r="L5" s="2">
        <f>SUM(B5+D5+F5+H5+J5)</f>
        <v>575400</v>
      </c>
      <c r="M5" s="2">
        <f>SUM(C5+E5+G5+I5+K5)</f>
        <v>1242538</v>
      </c>
    </row>
    <row r="6" spans="1:13" ht="24.75" customHeight="1">
      <c r="A6" s="1" t="s">
        <v>0</v>
      </c>
      <c r="B6" s="2">
        <v>575200</v>
      </c>
      <c r="C6" s="2">
        <v>1214278</v>
      </c>
      <c r="D6" s="2">
        <v>9360</v>
      </c>
      <c r="E6" s="2">
        <v>19243</v>
      </c>
      <c r="F6" s="2">
        <v>13</v>
      </c>
      <c r="G6" s="2">
        <v>220</v>
      </c>
      <c r="H6" s="2"/>
      <c r="I6" s="2"/>
      <c r="J6" s="2"/>
      <c r="K6" s="2"/>
      <c r="L6" s="2">
        <f aca="true" t="shared" si="0" ref="L6:L16">SUM(B6+D6+F6+H6+J6)</f>
        <v>584573</v>
      </c>
      <c r="M6" s="2">
        <f aca="true" t="shared" si="1" ref="M6:M16">SUM(C6+E6+G6+I6+K6)</f>
        <v>1233741</v>
      </c>
    </row>
    <row r="7" spans="1:13" ht="24.75" customHeight="1">
      <c r="A7" s="1" t="s">
        <v>1</v>
      </c>
      <c r="B7" s="2">
        <v>322600</v>
      </c>
      <c r="C7" s="2">
        <v>787974</v>
      </c>
      <c r="D7" s="2"/>
      <c r="E7" s="2"/>
      <c r="F7" s="2"/>
      <c r="G7" s="2"/>
      <c r="H7" s="2"/>
      <c r="I7" s="2"/>
      <c r="J7" s="2"/>
      <c r="K7" s="2"/>
      <c r="L7" s="2">
        <f t="shared" si="0"/>
        <v>322600</v>
      </c>
      <c r="M7" s="2">
        <f t="shared" si="1"/>
        <v>787974</v>
      </c>
    </row>
    <row r="8" spans="1:13" ht="24.75" customHeight="1">
      <c r="A8" s="1" t="s">
        <v>2</v>
      </c>
      <c r="B8" s="2">
        <v>471600</v>
      </c>
      <c r="C8" s="2">
        <v>1097226</v>
      </c>
      <c r="D8" s="2">
        <v>8240</v>
      </c>
      <c r="E8" s="2">
        <v>17045</v>
      </c>
      <c r="F8" s="2">
        <v>3400</v>
      </c>
      <c r="G8" s="2">
        <v>9187</v>
      </c>
      <c r="H8" s="2">
        <v>497</v>
      </c>
      <c r="I8" s="2">
        <v>1131</v>
      </c>
      <c r="J8" s="2"/>
      <c r="K8" s="2"/>
      <c r="L8" s="2">
        <f t="shared" si="0"/>
        <v>483737</v>
      </c>
      <c r="M8" s="2">
        <f t="shared" si="1"/>
        <v>1124589</v>
      </c>
    </row>
    <row r="9" spans="1:13" ht="24.75" customHeight="1">
      <c r="A9" s="1" t="s">
        <v>3</v>
      </c>
      <c r="B9" s="2">
        <v>593000</v>
      </c>
      <c r="C9" s="2">
        <v>1253039</v>
      </c>
      <c r="D9" s="2"/>
      <c r="E9" s="2"/>
      <c r="F9" s="2"/>
      <c r="G9" s="2"/>
      <c r="H9" s="2"/>
      <c r="I9" s="2"/>
      <c r="J9" s="2"/>
      <c r="K9" s="2"/>
      <c r="L9" s="2">
        <f t="shared" si="0"/>
        <v>593000</v>
      </c>
      <c r="M9" s="2">
        <f t="shared" si="1"/>
        <v>1253039</v>
      </c>
    </row>
    <row r="10" spans="1:15" ht="24.75" customHeight="1">
      <c r="A10" s="1" t="s">
        <v>4</v>
      </c>
      <c r="B10" s="2">
        <v>912400</v>
      </c>
      <c r="C10" s="2">
        <v>1859881</v>
      </c>
      <c r="D10" s="2">
        <v>12720</v>
      </c>
      <c r="E10" s="2">
        <v>26071</v>
      </c>
      <c r="F10" s="2">
        <v>2760</v>
      </c>
      <c r="G10" s="2">
        <v>7661</v>
      </c>
      <c r="H10" s="2">
        <v>925</v>
      </c>
      <c r="I10" s="2">
        <v>2293</v>
      </c>
      <c r="J10" s="2"/>
      <c r="K10" s="2"/>
      <c r="L10" s="2">
        <f t="shared" si="0"/>
        <v>928805</v>
      </c>
      <c r="M10" s="2">
        <f t="shared" si="1"/>
        <v>1895906</v>
      </c>
      <c r="O10" t="s">
        <v>33</v>
      </c>
    </row>
    <row r="11" spans="1:13" ht="24.75" customHeight="1">
      <c r="A11" s="1" t="s">
        <v>5</v>
      </c>
      <c r="B11" s="2">
        <v>898400</v>
      </c>
      <c r="C11" s="2">
        <v>2037791</v>
      </c>
      <c r="D11" s="2"/>
      <c r="E11" s="2"/>
      <c r="F11" s="2"/>
      <c r="G11" s="2"/>
      <c r="H11" s="2"/>
      <c r="I11" s="2"/>
      <c r="J11" s="2"/>
      <c r="K11" s="2"/>
      <c r="L11" s="2">
        <f t="shared" si="0"/>
        <v>898400</v>
      </c>
      <c r="M11" s="2">
        <f t="shared" si="1"/>
        <v>2037791</v>
      </c>
    </row>
    <row r="12" spans="1:13" ht="24.75" customHeight="1">
      <c r="A12" s="1" t="s">
        <v>6</v>
      </c>
      <c r="B12" s="2">
        <v>707800</v>
      </c>
      <c r="C12" s="2">
        <v>1596486</v>
      </c>
      <c r="D12" s="2">
        <v>13120</v>
      </c>
      <c r="E12" s="2">
        <v>26891</v>
      </c>
      <c r="F12" s="2">
        <v>2320</v>
      </c>
      <c r="G12" s="2">
        <v>7504</v>
      </c>
      <c r="H12" s="2">
        <v>1040</v>
      </c>
      <c r="I12" s="2">
        <v>3050</v>
      </c>
      <c r="J12" s="2"/>
      <c r="K12" s="2"/>
      <c r="L12" s="2">
        <f t="shared" si="0"/>
        <v>724280</v>
      </c>
      <c r="M12" s="2">
        <f t="shared" si="1"/>
        <v>1633931</v>
      </c>
    </row>
    <row r="13" spans="1:13" ht="24.75" customHeight="1">
      <c r="A13" s="1" t="s">
        <v>7</v>
      </c>
      <c r="B13" s="2">
        <v>621000</v>
      </c>
      <c r="C13" s="2">
        <v>1370194</v>
      </c>
      <c r="D13" s="2"/>
      <c r="E13" s="2"/>
      <c r="F13" s="2"/>
      <c r="G13" s="2"/>
      <c r="H13" s="2"/>
      <c r="I13" s="2"/>
      <c r="J13" s="2"/>
      <c r="K13" s="2"/>
      <c r="L13" s="2">
        <f t="shared" si="0"/>
        <v>621000</v>
      </c>
      <c r="M13" s="2">
        <f t="shared" si="1"/>
        <v>1370194</v>
      </c>
    </row>
    <row r="14" spans="1:13" ht="24.75" customHeight="1">
      <c r="A14" s="1" t="s">
        <v>8</v>
      </c>
      <c r="B14" s="2">
        <v>624000</v>
      </c>
      <c r="C14" s="2">
        <v>1470593</v>
      </c>
      <c r="D14" s="2">
        <v>12000</v>
      </c>
      <c r="E14" s="2">
        <v>24671</v>
      </c>
      <c r="F14" s="2">
        <v>2720</v>
      </c>
      <c r="G14" s="2">
        <v>9054</v>
      </c>
      <c r="H14" s="2">
        <v>1280</v>
      </c>
      <c r="I14" s="2">
        <v>3963</v>
      </c>
      <c r="J14" s="2">
        <v>4720</v>
      </c>
      <c r="K14" s="2">
        <v>16814</v>
      </c>
      <c r="L14" s="2">
        <f t="shared" si="0"/>
        <v>644720</v>
      </c>
      <c r="M14" s="2">
        <f t="shared" si="1"/>
        <v>1525095</v>
      </c>
    </row>
    <row r="15" spans="1:13" ht="24.75" customHeight="1">
      <c r="A15" s="1" t="s">
        <v>9</v>
      </c>
      <c r="B15" s="2">
        <v>825800</v>
      </c>
      <c r="C15" s="2">
        <v>1728127</v>
      </c>
      <c r="D15" s="2"/>
      <c r="E15" s="2"/>
      <c r="F15" s="2"/>
      <c r="G15" s="2"/>
      <c r="H15" s="2"/>
      <c r="I15" s="2"/>
      <c r="J15" s="2"/>
      <c r="K15" s="2"/>
      <c r="L15" s="2">
        <f t="shared" si="0"/>
        <v>825800</v>
      </c>
      <c r="M15" s="2">
        <f t="shared" si="1"/>
        <v>1728127</v>
      </c>
    </row>
    <row r="16" spans="1:13" ht="24.75" customHeight="1">
      <c r="A16" s="1" t="s">
        <v>10</v>
      </c>
      <c r="B16" s="2">
        <v>601200</v>
      </c>
      <c r="C16" s="2">
        <v>1280937</v>
      </c>
      <c r="D16" s="2">
        <v>12400</v>
      </c>
      <c r="E16" s="2">
        <v>25415</v>
      </c>
      <c r="F16" s="2">
        <v>3080</v>
      </c>
      <c r="G16" s="2">
        <v>8453</v>
      </c>
      <c r="H16" s="2">
        <v>1640</v>
      </c>
      <c r="I16" s="2">
        <v>4426</v>
      </c>
      <c r="J16" s="2">
        <v>6480</v>
      </c>
      <c r="K16" s="2">
        <v>18724</v>
      </c>
      <c r="L16" s="2">
        <f t="shared" si="0"/>
        <v>624800</v>
      </c>
      <c r="M16" s="2">
        <f t="shared" si="1"/>
        <v>1337955</v>
      </c>
    </row>
    <row r="17" spans="1:13" ht="27" customHeight="1">
      <c r="A17" s="5" t="s">
        <v>23</v>
      </c>
      <c r="B17" s="2">
        <f>SUM(B5:B16)</f>
        <v>7728400</v>
      </c>
      <c r="C17" s="2">
        <f aca="true" t="shared" si="2" ref="C17:K17">SUM(C5:C16)</f>
        <v>16939064</v>
      </c>
      <c r="D17" s="2">
        <f t="shared" si="2"/>
        <v>67840</v>
      </c>
      <c r="E17" s="2">
        <f t="shared" si="2"/>
        <v>139336</v>
      </c>
      <c r="F17" s="2">
        <f t="shared" si="2"/>
        <v>14293</v>
      </c>
      <c r="G17" s="2">
        <f t="shared" si="2"/>
        <v>42079</v>
      </c>
      <c r="H17" s="2">
        <f t="shared" si="2"/>
        <v>5382</v>
      </c>
      <c r="I17" s="2">
        <f t="shared" si="2"/>
        <v>14863</v>
      </c>
      <c r="J17" s="2">
        <f t="shared" si="2"/>
        <v>11200</v>
      </c>
      <c r="K17" s="2">
        <f t="shared" si="2"/>
        <v>35538</v>
      </c>
      <c r="L17" s="2">
        <f>SUM(L5:L16)</f>
        <v>7827115</v>
      </c>
      <c r="M17" s="2">
        <f>SUM(M5:M16)</f>
        <v>17170880</v>
      </c>
    </row>
    <row r="19" spans="9:13" ht="16.5">
      <c r="I19" t="s">
        <v>13</v>
      </c>
      <c r="M19" t="s">
        <v>16</v>
      </c>
    </row>
  </sheetData>
  <sheetProtection/>
  <mergeCells count="8">
    <mergeCell ref="L3:M3"/>
    <mergeCell ref="A1:M1"/>
    <mergeCell ref="A3:A4"/>
    <mergeCell ref="B3:C3"/>
    <mergeCell ref="D3:E3"/>
    <mergeCell ref="H3:I3"/>
    <mergeCell ref="F3:G3"/>
    <mergeCell ref="J3:K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17"/>
  <sheetViews>
    <sheetView zoomScale="80" zoomScaleNormal="80" zoomScalePageLayoutView="0" workbookViewId="0" topLeftCell="A1">
      <selection activeCell="F21" sqref="F21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13.375" style="0" customWidth="1"/>
    <col min="5" max="5" width="12.125" style="0" customWidth="1"/>
    <col min="6" max="6" width="10.625" style="0" customWidth="1"/>
    <col min="7" max="7" width="11.125" style="0" customWidth="1"/>
    <col min="8" max="8" width="10.50390625" style="0" customWidth="1"/>
    <col min="9" max="9" width="11.125" style="0" customWidth="1"/>
    <col min="10" max="10" width="13.125" style="0" customWidth="1"/>
    <col min="11" max="11" width="12.125" style="0" customWidth="1"/>
  </cols>
  <sheetData>
    <row r="1" spans="1:11" ht="24.7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K2" s="6" t="s">
        <v>32</v>
      </c>
    </row>
    <row r="3" spans="1:11" ht="24.75" customHeight="1">
      <c r="A3" s="55"/>
      <c r="B3" s="67" t="s">
        <v>22</v>
      </c>
      <c r="C3" s="67"/>
      <c r="D3" s="67" t="s">
        <v>20</v>
      </c>
      <c r="E3" s="67"/>
      <c r="F3" s="67" t="s">
        <v>17</v>
      </c>
      <c r="G3" s="67"/>
      <c r="H3" s="67" t="s">
        <v>31</v>
      </c>
      <c r="I3" s="67"/>
      <c r="J3" s="71" t="s">
        <v>21</v>
      </c>
      <c r="K3" s="72"/>
    </row>
    <row r="4" spans="1:11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5" t="s">
        <v>27</v>
      </c>
      <c r="K4" s="5" t="s">
        <v>28</v>
      </c>
    </row>
    <row r="5" spans="1:11" ht="24.75" customHeight="1">
      <c r="A5" s="1" t="s">
        <v>12</v>
      </c>
      <c r="B5" s="2">
        <v>12985</v>
      </c>
      <c r="C5" s="2">
        <v>214100</v>
      </c>
      <c r="D5" s="2">
        <v>224</v>
      </c>
      <c r="E5" s="2">
        <v>3744</v>
      </c>
      <c r="F5" s="2"/>
      <c r="G5" s="2"/>
      <c r="H5" s="2"/>
      <c r="I5" s="2"/>
      <c r="J5" s="2">
        <f>SUM(B5+D5+F5+H5)</f>
        <v>13209</v>
      </c>
      <c r="K5" s="2">
        <f>SUM(C5+E5+G5+I5)</f>
        <v>217844</v>
      </c>
    </row>
    <row r="6" spans="1:11" ht="24.75" customHeight="1">
      <c r="A6" s="1" t="s">
        <v>0</v>
      </c>
      <c r="B6" s="2">
        <v>14676</v>
      </c>
      <c r="C6" s="2">
        <v>241746</v>
      </c>
      <c r="D6" s="2">
        <v>269</v>
      </c>
      <c r="E6" s="2">
        <v>4479</v>
      </c>
      <c r="F6" s="2">
        <v>13</v>
      </c>
      <c r="G6" s="2">
        <v>220</v>
      </c>
      <c r="H6" s="2"/>
      <c r="I6" s="2"/>
      <c r="J6" s="2">
        <f aca="true" t="shared" si="0" ref="J6:J16">SUM(B6+D6+F6+H6)</f>
        <v>14958</v>
      </c>
      <c r="K6" s="2">
        <f aca="true" t="shared" si="1" ref="K6:K16">SUM(C6+E6+G6+I6)</f>
        <v>246445</v>
      </c>
    </row>
    <row r="7" spans="1:11" ht="24.75" customHeight="1">
      <c r="A7" s="1" t="s">
        <v>1</v>
      </c>
      <c r="B7" s="2">
        <v>8219</v>
      </c>
      <c r="C7" s="2">
        <v>136176</v>
      </c>
      <c r="D7" s="2">
        <v>221</v>
      </c>
      <c r="E7" s="2">
        <v>3695</v>
      </c>
      <c r="F7" s="2"/>
      <c r="G7" s="2"/>
      <c r="H7" s="2"/>
      <c r="I7" s="2"/>
      <c r="J7" s="2">
        <f t="shared" si="0"/>
        <v>8440</v>
      </c>
      <c r="K7" s="2">
        <f t="shared" si="1"/>
        <v>139871</v>
      </c>
    </row>
    <row r="8" spans="1:11" ht="24.75" customHeight="1">
      <c r="A8" s="1" t="s">
        <v>2</v>
      </c>
      <c r="B8" s="2">
        <v>13488</v>
      </c>
      <c r="C8" s="2">
        <v>222323</v>
      </c>
      <c r="D8" s="2">
        <v>287</v>
      </c>
      <c r="E8" s="2">
        <v>4774</v>
      </c>
      <c r="F8" s="2">
        <v>11</v>
      </c>
      <c r="G8" s="2">
        <v>197</v>
      </c>
      <c r="H8" s="2"/>
      <c r="I8" s="2"/>
      <c r="J8" s="2">
        <f t="shared" si="0"/>
        <v>13786</v>
      </c>
      <c r="K8" s="2">
        <f t="shared" si="1"/>
        <v>227294</v>
      </c>
    </row>
    <row r="9" spans="1:11" ht="24.75" customHeight="1">
      <c r="A9" s="1" t="s">
        <v>3</v>
      </c>
      <c r="B9" s="2">
        <v>13500</v>
      </c>
      <c r="C9" s="2">
        <v>222519</v>
      </c>
      <c r="D9" s="2">
        <v>234</v>
      </c>
      <c r="E9" s="2">
        <v>3907</v>
      </c>
      <c r="F9" s="2"/>
      <c r="G9" s="2"/>
      <c r="H9" s="2"/>
      <c r="I9" s="2"/>
      <c r="J9" s="2">
        <f t="shared" si="0"/>
        <v>13734</v>
      </c>
      <c r="K9" s="2">
        <f t="shared" si="1"/>
        <v>226426</v>
      </c>
    </row>
    <row r="10" spans="1:11" ht="24.75" customHeight="1">
      <c r="A10" s="1" t="s">
        <v>4</v>
      </c>
      <c r="B10" s="2">
        <v>12882</v>
      </c>
      <c r="C10" s="2">
        <v>212415</v>
      </c>
      <c r="D10" s="2">
        <v>232</v>
      </c>
      <c r="E10" s="2">
        <v>3874</v>
      </c>
      <c r="F10" s="2">
        <v>16</v>
      </c>
      <c r="G10" s="2">
        <v>254</v>
      </c>
      <c r="H10" s="2"/>
      <c r="I10" s="2"/>
      <c r="J10" s="2">
        <f t="shared" si="0"/>
        <v>13130</v>
      </c>
      <c r="K10" s="2">
        <f t="shared" si="1"/>
        <v>216543</v>
      </c>
    </row>
    <row r="11" spans="1:11" ht="24.75" customHeight="1">
      <c r="A11" s="1" t="s">
        <v>5</v>
      </c>
      <c r="B11" s="2">
        <v>11711</v>
      </c>
      <c r="C11" s="2">
        <v>193271</v>
      </c>
      <c r="D11" s="2">
        <v>299</v>
      </c>
      <c r="E11" s="2">
        <v>4970</v>
      </c>
      <c r="F11" s="2"/>
      <c r="G11" s="2"/>
      <c r="H11" s="2"/>
      <c r="I11" s="2">
        <v>1349</v>
      </c>
      <c r="J11" s="2">
        <f t="shared" si="0"/>
        <v>12010</v>
      </c>
      <c r="K11" s="2">
        <f t="shared" si="1"/>
        <v>199590</v>
      </c>
    </row>
    <row r="12" spans="1:11" ht="24.75" customHeight="1">
      <c r="A12" s="1" t="s">
        <v>6</v>
      </c>
      <c r="B12" s="2">
        <v>9380</v>
      </c>
      <c r="C12" s="2">
        <v>155157</v>
      </c>
      <c r="D12" s="2">
        <v>291</v>
      </c>
      <c r="E12" s="2">
        <v>4839</v>
      </c>
      <c r="F12" s="2">
        <v>19</v>
      </c>
      <c r="G12" s="2">
        <v>288</v>
      </c>
      <c r="H12" s="2"/>
      <c r="I12" s="2">
        <v>620</v>
      </c>
      <c r="J12" s="2">
        <f t="shared" si="0"/>
        <v>9690</v>
      </c>
      <c r="K12" s="2">
        <f t="shared" si="1"/>
        <v>160904</v>
      </c>
    </row>
    <row r="13" spans="1:11" ht="24.75" customHeight="1">
      <c r="A13" s="1" t="s">
        <v>7</v>
      </c>
      <c r="B13" s="13">
        <v>9699</v>
      </c>
      <c r="C13" s="2">
        <v>160374</v>
      </c>
      <c r="D13" s="2">
        <v>281</v>
      </c>
      <c r="E13" s="2">
        <v>4676</v>
      </c>
      <c r="F13" s="2"/>
      <c r="G13" s="2"/>
      <c r="H13" s="2">
        <v>247</v>
      </c>
      <c r="I13" s="2">
        <v>4281</v>
      </c>
      <c r="J13" s="2">
        <f t="shared" si="0"/>
        <v>10227</v>
      </c>
      <c r="K13" s="2">
        <f t="shared" si="1"/>
        <v>169331</v>
      </c>
    </row>
    <row r="14" spans="1:11" ht="24.75" customHeight="1">
      <c r="A14" s="1" t="s">
        <v>8</v>
      </c>
      <c r="B14" s="2">
        <v>9037</v>
      </c>
      <c r="C14" s="2">
        <v>149550</v>
      </c>
      <c r="D14" s="2">
        <v>298</v>
      </c>
      <c r="E14" s="2">
        <v>4953</v>
      </c>
      <c r="F14" s="2">
        <v>8</v>
      </c>
      <c r="G14" s="2">
        <v>163</v>
      </c>
      <c r="H14" s="2">
        <v>298</v>
      </c>
      <c r="I14" s="2">
        <v>4953</v>
      </c>
      <c r="J14" s="2">
        <f t="shared" si="0"/>
        <v>9641</v>
      </c>
      <c r="K14" s="2">
        <f t="shared" si="1"/>
        <v>159619</v>
      </c>
    </row>
    <row r="15" spans="1:11" ht="24.75" customHeight="1">
      <c r="A15" s="1" t="s">
        <v>9</v>
      </c>
      <c r="B15" s="2">
        <v>13643</v>
      </c>
      <c r="C15" s="2">
        <v>224858</v>
      </c>
      <c r="D15" s="2">
        <v>294</v>
      </c>
      <c r="E15" s="2">
        <v>4888</v>
      </c>
      <c r="F15" s="2"/>
      <c r="G15" s="2"/>
      <c r="H15" s="2">
        <v>82</v>
      </c>
      <c r="I15" s="2">
        <v>1582</v>
      </c>
      <c r="J15" s="2">
        <f t="shared" si="0"/>
        <v>14019</v>
      </c>
      <c r="K15" s="2">
        <f t="shared" si="1"/>
        <v>231328</v>
      </c>
    </row>
    <row r="16" spans="1:11" ht="24.75" customHeight="1">
      <c r="A16" s="1" t="s">
        <v>10</v>
      </c>
      <c r="B16" s="2">
        <v>14782</v>
      </c>
      <c r="C16" s="2">
        <v>243479</v>
      </c>
      <c r="D16" s="2">
        <v>317</v>
      </c>
      <c r="E16" s="2">
        <v>5264</v>
      </c>
      <c r="F16" s="2">
        <v>13</v>
      </c>
      <c r="G16" s="2">
        <v>220</v>
      </c>
      <c r="H16" s="2">
        <v>171</v>
      </c>
      <c r="I16" s="2">
        <v>3038</v>
      </c>
      <c r="J16" s="2">
        <f t="shared" si="0"/>
        <v>15283</v>
      </c>
      <c r="K16" s="2">
        <f t="shared" si="1"/>
        <v>252001</v>
      </c>
    </row>
    <row r="17" spans="1:11" ht="27" customHeight="1">
      <c r="A17" s="5" t="s">
        <v>23</v>
      </c>
      <c r="B17" s="2">
        <f>SUM(B5:B16)</f>
        <v>144002</v>
      </c>
      <c r="C17" s="2">
        <f aca="true" t="shared" si="2" ref="C17:I17">SUM(C5:C16)</f>
        <v>2375968</v>
      </c>
      <c r="D17" s="2">
        <f t="shared" si="2"/>
        <v>3247</v>
      </c>
      <c r="E17" s="2">
        <f t="shared" si="2"/>
        <v>54063</v>
      </c>
      <c r="F17" s="2">
        <f t="shared" si="2"/>
        <v>80</v>
      </c>
      <c r="G17" s="2">
        <f t="shared" si="2"/>
        <v>1342</v>
      </c>
      <c r="H17" s="2">
        <f t="shared" si="2"/>
        <v>798</v>
      </c>
      <c r="I17" s="2">
        <f t="shared" si="2"/>
        <v>15823</v>
      </c>
      <c r="J17" s="2">
        <f>SUM(J5:J16)</f>
        <v>148127</v>
      </c>
      <c r="K17" s="2">
        <f>SUM(K5:K16)</f>
        <v>2447196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6.5"/>
  <cols>
    <col min="1" max="1" width="15.00390625" style="0" customWidth="1"/>
    <col min="2" max="2" width="15.125" style="0" customWidth="1"/>
    <col min="3" max="3" width="15.875" style="0" customWidth="1"/>
    <col min="4" max="5" width="16.875" style="0" customWidth="1"/>
    <col min="6" max="7" width="17.00390625" style="0" customWidth="1"/>
    <col min="8" max="8" width="20.625" style="0" customWidth="1"/>
    <col min="9" max="9" width="10.625" style="0" bestFit="1" customWidth="1"/>
  </cols>
  <sheetData>
    <row r="1" spans="1:8" ht="24.75">
      <c r="A1" s="54" t="s">
        <v>111</v>
      </c>
      <c r="B1" s="54"/>
      <c r="C1" s="54"/>
      <c r="D1" s="54"/>
      <c r="E1" s="54"/>
      <c r="F1" s="54"/>
      <c r="G1" s="54"/>
      <c r="H1" s="54"/>
    </row>
    <row r="2" spans="1:8" ht="18.75" customHeight="1">
      <c r="A2" s="4"/>
      <c r="B2" s="4"/>
      <c r="C2" s="4"/>
      <c r="D2" s="4"/>
      <c r="E2" s="4"/>
      <c r="F2" s="4"/>
      <c r="G2" s="4"/>
      <c r="H2" s="6" t="s">
        <v>45</v>
      </c>
    </row>
    <row r="3" spans="1:8" ht="29.25" customHeight="1">
      <c r="A3" s="55"/>
      <c r="B3" s="58" t="s">
        <v>69</v>
      </c>
      <c r="C3" s="59"/>
      <c r="D3" s="59"/>
      <c r="E3" s="60"/>
      <c r="F3" s="1" t="s">
        <v>44</v>
      </c>
      <c r="G3" s="1" t="s">
        <v>75</v>
      </c>
      <c r="H3" s="61" t="s">
        <v>106</v>
      </c>
    </row>
    <row r="4" spans="1:8" ht="26.25" customHeight="1">
      <c r="A4" s="56"/>
      <c r="B4" s="3" t="s">
        <v>86</v>
      </c>
      <c r="C4" s="3" t="s">
        <v>47</v>
      </c>
      <c r="D4" s="3" t="s">
        <v>48</v>
      </c>
      <c r="E4" s="3" t="s">
        <v>17</v>
      </c>
      <c r="F4" s="3" t="s">
        <v>43</v>
      </c>
      <c r="G4" s="64" t="s">
        <v>76</v>
      </c>
      <c r="H4" s="62"/>
    </row>
    <row r="5" spans="1:8" ht="26.25" customHeight="1">
      <c r="A5" s="57"/>
      <c r="B5" s="3" t="s">
        <v>43</v>
      </c>
      <c r="C5" s="3" t="s">
        <v>43</v>
      </c>
      <c r="D5" s="3" t="s">
        <v>43</v>
      </c>
      <c r="E5" s="3" t="s">
        <v>43</v>
      </c>
      <c r="F5" s="3" t="s">
        <v>43</v>
      </c>
      <c r="G5" s="65"/>
      <c r="H5" s="63"/>
    </row>
    <row r="6" spans="1:8" ht="24.75" customHeight="1">
      <c r="A6" s="1" t="s">
        <v>12</v>
      </c>
      <c r="B6" s="8">
        <f>D6-C6</f>
        <v>167599</v>
      </c>
      <c r="C6" s="2"/>
      <c r="D6" s="2">
        <v>167599</v>
      </c>
      <c r="E6" s="2">
        <v>247</v>
      </c>
      <c r="F6" s="2"/>
      <c r="G6" s="2">
        <v>38000</v>
      </c>
      <c r="H6" s="2">
        <f>SUM(D6:G6)</f>
        <v>205846</v>
      </c>
    </row>
    <row r="7" spans="1:8" ht="24.75" customHeight="1">
      <c r="A7" s="1" t="s">
        <v>0</v>
      </c>
      <c r="B7" s="8">
        <f aca="true" t="shared" si="0" ref="B7:B17">D7-C7</f>
        <v>169471</v>
      </c>
      <c r="C7" s="2"/>
      <c r="D7" s="2">
        <v>169471</v>
      </c>
      <c r="E7" s="2">
        <v>306</v>
      </c>
      <c r="F7" s="2"/>
      <c r="G7" s="2">
        <v>38000</v>
      </c>
      <c r="H7" s="2">
        <f aca="true" t="shared" si="1" ref="H7:H17">SUM(D7:G7)</f>
        <v>207777</v>
      </c>
    </row>
    <row r="8" spans="1:8" ht="24.75" customHeight="1">
      <c r="A8" s="1" t="s">
        <v>1</v>
      </c>
      <c r="B8" s="8">
        <f t="shared" si="0"/>
        <v>126062</v>
      </c>
      <c r="C8" s="2"/>
      <c r="D8" s="2">
        <v>126062</v>
      </c>
      <c r="E8" s="2">
        <v>233</v>
      </c>
      <c r="F8" s="2"/>
      <c r="G8" s="2">
        <v>38000</v>
      </c>
      <c r="H8" s="2">
        <f t="shared" si="1"/>
        <v>164295</v>
      </c>
    </row>
    <row r="9" spans="1:8" ht="24.75" customHeight="1">
      <c r="A9" s="1" t="s">
        <v>2</v>
      </c>
      <c r="B9" s="8">
        <f t="shared" si="0"/>
        <v>180271</v>
      </c>
      <c r="C9" s="2"/>
      <c r="D9" s="2">
        <v>180271</v>
      </c>
      <c r="E9" s="2">
        <v>295</v>
      </c>
      <c r="F9" s="2"/>
      <c r="G9" s="2">
        <v>38000</v>
      </c>
      <c r="H9" s="2">
        <f t="shared" si="1"/>
        <v>218566</v>
      </c>
    </row>
    <row r="10" spans="1:8" ht="24.75" customHeight="1">
      <c r="A10" s="1" t="s">
        <v>3</v>
      </c>
      <c r="B10" s="8">
        <f t="shared" si="0"/>
        <v>167916</v>
      </c>
      <c r="C10" s="2"/>
      <c r="D10" s="2">
        <v>167916</v>
      </c>
      <c r="E10" s="2">
        <v>283</v>
      </c>
      <c r="F10" s="2"/>
      <c r="G10" s="2">
        <v>38000</v>
      </c>
      <c r="H10" s="2">
        <f t="shared" si="1"/>
        <v>206199</v>
      </c>
    </row>
    <row r="11" spans="1:8" ht="24.75" customHeight="1">
      <c r="A11" s="1" t="s">
        <v>4</v>
      </c>
      <c r="B11" s="8">
        <f t="shared" si="0"/>
        <v>192176</v>
      </c>
      <c r="C11" s="2"/>
      <c r="D11" s="2">
        <v>192176</v>
      </c>
      <c r="E11" s="2">
        <v>293</v>
      </c>
      <c r="F11" s="2">
        <v>2076</v>
      </c>
      <c r="G11" s="2">
        <v>38000</v>
      </c>
      <c r="H11" s="2">
        <f t="shared" si="1"/>
        <v>232545</v>
      </c>
    </row>
    <row r="12" spans="1:8" ht="24.75" customHeight="1">
      <c r="A12" s="1" t="s">
        <v>5</v>
      </c>
      <c r="B12" s="8">
        <f t="shared" si="0"/>
        <v>194389</v>
      </c>
      <c r="C12" s="2"/>
      <c r="D12" s="2">
        <v>194389</v>
      </c>
      <c r="E12" s="2">
        <v>244</v>
      </c>
      <c r="F12" s="2">
        <v>5378</v>
      </c>
      <c r="G12" s="2">
        <v>38000</v>
      </c>
      <c r="H12" s="2">
        <f t="shared" si="1"/>
        <v>238011</v>
      </c>
    </row>
    <row r="13" spans="1:8" ht="24.75" customHeight="1">
      <c r="A13" s="1" t="s">
        <v>6</v>
      </c>
      <c r="B13" s="8">
        <f t="shared" si="0"/>
        <v>153679</v>
      </c>
      <c r="C13" s="2"/>
      <c r="D13" s="9">
        <v>153679</v>
      </c>
      <c r="E13" s="9">
        <v>201</v>
      </c>
      <c r="F13" s="2">
        <v>5927</v>
      </c>
      <c r="G13" s="2">
        <v>38000</v>
      </c>
      <c r="H13" s="2">
        <f t="shared" si="1"/>
        <v>197807</v>
      </c>
    </row>
    <row r="14" spans="1:8" ht="24.75" customHeight="1">
      <c r="A14" s="1" t="s">
        <v>7</v>
      </c>
      <c r="B14" s="8">
        <f t="shared" si="0"/>
        <v>150373</v>
      </c>
      <c r="C14" s="2"/>
      <c r="D14" s="2">
        <v>150373</v>
      </c>
      <c r="E14" s="2">
        <v>238</v>
      </c>
      <c r="F14" s="2">
        <v>6562</v>
      </c>
      <c r="G14" s="2">
        <v>38000</v>
      </c>
      <c r="H14" s="2">
        <f t="shared" si="1"/>
        <v>195173</v>
      </c>
    </row>
    <row r="15" spans="1:8" ht="24.75" customHeight="1">
      <c r="A15" s="1" t="s">
        <v>8</v>
      </c>
      <c r="B15" s="8">
        <f t="shared" si="0"/>
        <v>173719</v>
      </c>
      <c r="C15" s="2"/>
      <c r="D15" s="2">
        <v>173719</v>
      </c>
      <c r="E15" s="2">
        <v>277</v>
      </c>
      <c r="F15" s="2">
        <v>11956</v>
      </c>
      <c r="G15" s="2">
        <v>38000</v>
      </c>
      <c r="H15" s="2">
        <f t="shared" si="1"/>
        <v>223952</v>
      </c>
    </row>
    <row r="16" spans="1:8" ht="24.75" customHeight="1">
      <c r="A16" s="1" t="s">
        <v>9</v>
      </c>
      <c r="B16" s="8">
        <f t="shared" si="0"/>
        <v>177372</v>
      </c>
      <c r="C16" s="2">
        <v>697</v>
      </c>
      <c r="D16" s="2">
        <v>178069</v>
      </c>
      <c r="E16" s="2">
        <v>275</v>
      </c>
      <c r="F16" s="2">
        <v>12042</v>
      </c>
      <c r="G16" s="2">
        <v>38000</v>
      </c>
      <c r="H16" s="2">
        <f t="shared" si="1"/>
        <v>228386</v>
      </c>
    </row>
    <row r="17" spans="1:8" ht="24.75" customHeight="1">
      <c r="A17" s="1" t="s">
        <v>10</v>
      </c>
      <c r="B17" s="8">
        <f t="shared" si="0"/>
        <v>168112</v>
      </c>
      <c r="C17" s="2">
        <v>697</v>
      </c>
      <c r="D17" s="2">
        <v>168809</v>
      </c>
      <c r="E17" s="2">
        <v>214</v>
      </c>
      <c r="F17" s="2">
        <v>9623</v>
      </c>
      <c r="G17" s="2">
        <v>38000</v>
      </c>
      <c r="H17" s="2">
        <f t="shared" si="1"/>
        <v>216646</v>
      </c>
    </row>
    <row r="18" spans="1:9" ht="27" customHeight="1">
      <c r="A18" s="5" t="s">
        <v>23</v>
      </c>
      <c r="B18" s="2">
        <f aca="true" t="shared" si="2" ref="B18:H18">SUM(B6:B17)</f>
        <v>2021139</v>
      </c>
      <c r="C18" s="2">
        <f t="shared" si="2"/>
        <v>1394</v>
      </c>
      <c r="D18" s="2">
        <f t="shared" si="2"/>
        <v>2022533</v>
      </c>
      <c r="E18" s="2">
        <f t="shared" si="2"/>
        <v>3106</v>
      </c>
      <c r="F18" s="2">
        <f t="shared" si="2"/>
        <v>53564</v>
      </c>
      <c r="G18" s="2">
        <f>SUM(G6:G17)</f>
        <v>456000</v>
      </c>
      <c r="H18" s="2">
        <f t="shared" si="2"/>
        <v>2535203</v>
      </c>
      <c r="I18" s="11"/>
    </row>
  </sheetData>
  <sheetProtection/>
  <mergeCells count="5">
    <mergeCell ref="A1:H1"/>
    <mergeCell ref="H3:H5"/>
    <mergeCell ref="A3:A5"/>
    <mergeCell ref="B3:E3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73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6" t="s">
        <v>72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39</v>
      </c>
      <c r="B5" s="2">
        <v>13200</v>
      </c>
      <c r="C5" s="2">
        <v>288839</v>
      </c>
      <c r="D5" s="12">
        <v>390.55</v>
      </c>
      <c r="E5" s="2">
        <v>10070</v>
      </c>
      <c r="F5" s="2">
        <f>SUM(B5+D5)</f>
        <v>13590.55</v>
      </c>
      <c r="G5" s="2">
        <f>SUM(C5+E5)</f>
        <v>298909</v>
      </c>
    </row>
    <row r="6" spans="1:7" ht="24.75" customHeight="1">
      <c r="A6" s="1" t="s">
        <v>0</v>
      </c>
      <c r="B6" s="2">
        <v>6200</v>
      </c>
      <c r="C6" s="2">
        <v>137081</v>
      </c>
      <c r="D6" s="12">
        <v>278.91</v>
      </c>
      <c r="E6" s="2">
        <v>7410</v>
      </c>
      <c r="F6" s="2">
        <f aca="true" t="shared" si="0" ref="F6:G16">SUM(B6+D6)</f>
        <v>6478.91</v>
      </c>
      <c r="G6" s="2">
        <f t="shared" si="0"/>
        <v>144491</v>
      </c>
    </row>
    <row r="7" spans="1:7" ht="24.75" customHeight="1">
      <c r="A7" s="1" t="s">
        <v>1</v>
      </c>
      <c r="B7" s="2">
        <v>12500</v>
      </c>
      <c r="C7" s="2">
        <v>277005</v>
      </c>
      <c r="D7" s="12">
        <v>404.48</v>
      </c>
      <c r="E7" s="2">
        <v>10709</v>
      </c>
      <c r="F7" s="2">
        <f t="shared" si="0"/>
        <v>12904.48</v>
      </c>
      <c r="G7" s="2">
        <f t="shared" si="0"/>
        <v>287714</v>
      </c>
    </row>
    <row r="8" spans="1:7" ht="24.75" customHeight="1">
      <c r="A8" s="1" t="s">
        <v>2</v>
      </c>
      <c r="B8" s="2">
        <v>12200</v>
      </c>
      <c r="C8" s="2">
        <v>300264</v>
      </c>
      <c r="D8" s="12">
        <v>451.14</v>
      </c>
      <c r="E8" s="2">
        <v>12300</v>
      </c>
      <c r="F8" s="2">
        <f t="shared" si="0"/>
        <v>12651.14</v>
      </c>
      <c r="G8" s="2">
        <f t="shared" si="0"/>
        <v>312564</v>
      </c>
    </row>
    <row r="9" spans="1:7" ht="24.75" customHeight="1">
      <c r="A9" s="1" t="s">
        <v>3</v>
      </c>
      <c r="B9" s="2">
        <v>6400</v>
      </c>
      <c r="C9" s="2">
        <v>148360</v>
      </c>
      <c r="D9" s="12">
        <v>377.32</v>
      </c>
      <c r="E9" s="2">
        <v>10296</v>
      </c>
      <c r="F9" s="2">
        <f t="shared" si="0"/>
        <v>6777.32</v>
      </c>
      <c r="G9" s="2">
        <f t="shared" si="0"/>
        <v>158656</v>
      </c>
    </row>
    <row r="10" spans="1:7" ht="24.75" customHeight="1">
      <c r="A10" s="1" t="s">
        <v>4</v>
      </c>
      <c r="B10" s="2">
        <v>5200</v>
      </c>
      <c r="C10" s="2">
        <v>125101</v>
      </c>
      <c r="D10" s="12">
        <v>373.79</v>
      </c>
      <c r="E10" s="2">
        <v>10378</v>
      </c>
      <c r="F10" s="2">
        <f t="shared" si="0"/>
        <v>5573.79</v>
      </c>
      <c r="G10" s="2">
        <f t="shared" si="0"/>
        <v>135479</v>
      </c>
    </row>
    <row r="11" spans="1:7" ht="24.75" customHeight="1">
      <c r="A11" s="1" t="s">
        <v>5</v>
      </c>
      <c r="B11" s="2">
        <v>7200</v>
      </c>
      <c r="C11" s="2">
        <v>177424</v>
      </c>
      <c r="D11" s="12">
        <v>385.64</v>
      </c>
      <c r="E11" s="2">
        <v>11153</v>
      </c>
      <c r="F11" s="2">
        <f t="shared" si="0"/>
        <v>7585.64</v>
      </c>
      <c r="G11" s="2">
        <f t="shared" si="0"/>
        <v>188577</v>
      </c>
    </row>
    <row r="12" spans="1:7" ht="24.75" customHeight="1">
      <c r="A12" s="1" t="s">
        <v>6</v>
      </c>
      <c r="B12" s="2">
        <v>7300</v>
      </c>
      <c r="C12" s="2">
        <v>186540</v>
      </c>
      <c r="D12" s="12">
        <v>258.13</v>
      </c>
      <c r="E12" s="2">
        <v>7498</v>
      </c>
      <c r="F12" s="2">
        <f t="shared" si="0"/>
        <v>7558.13</v>
      </c>
      <c r="G12" s="2">
        <f t="shared" si="0"/>
        <v>194038</v>
      </c>
    </row>
    <row r="13" spans="1:7" ht="24.75" customHeight="1">
      <c r="A13" s="1" t="s">
        <v>7</v>
      </c>
      <c r="B13" s="2">
        <v>4000</v>
      </c>
      <c r="C13" s="2">
        <v>98179</v>
      </c>
      <c r="D13" s="12">
        <v>435.51</v>
      </c>
      <c r="E13" s="2">
        <v>12244</v>
      </c>
      <c r="F13" s="2">
        <f t="shared" si="0"/>
        <v>4435.51</v>
      </c>
      <c r="G13" s="2">
        <f t="shared" si="0"/>
        <v>110423</v>
      </c>
    </row>
    <row r="14" spans="1:7" ht="24.75" customHeight="1">
      <c r="A14" s="1" t="s">
        <v>8</v>
      </c>
      <c r="B14" s="2">
        <v>6000</v>
      </c>
      <c r="C14" s="2">
        <v>155450</v>
      </c>
      <c r="D14" s="12">
        <v>424.81</v>
      </c>
      <c r="E14" s="2">
        <v>12427</v>
      </c>
      <c r="F14" s="2">
        <f t="shared" si="0"/>
        <v>6424.81</v>
      </c>
      <c r="G14" s="2">
        <f t="shared" si="0"/>
        <v>167877</v>
      </c>
    </row>
    <row r="15" spans="1:7" ht="24.75" customHeight="1">
      <c r="A15" s="1" t="s">
        <v>9</v>
      </c>
      <c r="B15" s="2">
        <v>11400</v>
      </c>
      <c r="C15" s="2">
        <v>305350</v>
      </c>
      <c r="D15" s="12">
        <v>397.41</v>
      </c>
      <c r="E15" s="2">
        <v>12036</v>
      </c>
      <c r="F15" s="2">
        <f t="shared" si="0"/>
        <v>11797.41</v>
      </c>
      <c r="G15" s="2">
        <f t="shared" si="0"/>
        <v>317386</v>
      </c>
    </row>
    <row r="16" spans="1:7" ht="24.75" customHeight="1">
      <c r="A16" s="1" t="s">
        <v>10</v>
      </c>
      <c r="B16" s="2">
        <v>12000</v>
      </c>
      <c r="C16" s="2">
        <v>321420</v>
      </c>
      <c r="D16" s="12">
        <v>304.21</v>
      </c>
      <c r="E16" s="2">
        <v>9271</v>
      </c>
      <c r="F16" s="2">
        <f t="shared" si="0"/>
        <v>12304.21</v>
      </c>
      <c r="G16" s="2">
        <f t="shared" si="0"/>
        <v>330691</v>
      </c>
    </row>
    <row r="17" spans="1:7" ht="27" customHeight="1">
      <c r="A17" s="5" t="s">
        <v>40</v>
      </c>
      <c r="B17" s="2">
        <f aca="true" t="shared" si="1" ref="B17:G17">SUM(B5:B16)</f>
        <v>103600</v>
      </c>
      <c r="C17" s="2">
        <f t="shared" si="1"/>
        <v>2521013</v>
      </c>
      <c r="D17" s="12">
        <f t="shared" si="1"/>
        <v>4481.900000000001</v>
      </c>
      <c r="E17" s="2">
        <f t="shared" si="1"/>
        <v>125792</v>
      </c>
      <c r="F17" s="2">
        <f t="shared" si="1"/>
        <v>108081.9</v>
      </c>
      <c r="G17" s="2">
        <f t="shared" si="1"/>
        <v>2646805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17"/>
  <sheetViews>
    <sheetView zoomScale="175" zoomScaleNormal="175" zoomScalePageLayoutView="0" workbookViewId="0" topLeftCell="A13">
      <selection activeCell="G4" sqref="G4"/>
    </sheetView>
  </sheetViews>
  <sheetFormatPr defaultColWidth="9.00390625" defaultRowHeight="16.5"/>
  <cols>
    <col min="2" max="2" width="11.75390625" style="0" customWidth="1"/>
    <col min="3" max="3" width="10.25390625" style="0" customWidth="1"/>
    <col min="4" max="4" width="11.875" style="0" customWidth="1"/>
    <col min="5" max="5" width="11.75390625" style="0" customWidth="1"/>
    <col min="6" max="6" width="13.75390625" style="0" customWidth="1"/>
    <col min="7" max="7" width="11.75390625" style="0" customWidth="1"/>
  </cols>
  <sheetData>
    <row r="1" spans="1:7" ht="24.75">
      <c r="A1" s="54" t="s">
        <v>695</v>
      </c>
      <c r="B1" s="54"/>
      <c r="C1" s="54"/>
      <c r="D1" s="54"/>
      <c r="E1" s="54"/>
      <c r="F1" s="54"/>
      <c r="G1" s="54"/>
    </row>
    <row r="2" spans="1:7" ht="24.75">
      <c r="A2" s="4"/>
      <c r="B2" s="4"/>
      <c r="C2" s="4"/>
      <c r="D2" s="4"/>
      <c r="E2" s="4"/>
      <c r="G2" s="23" t="s">
        <v>696</v>
      </c>
    </row>
    <row r="3" spans="1:7" ht="16.5">
      <c r="A3" s="66"/>
      <c r="B3" s="67" t="s">
        <v>59</v>
      </c>
      <c r="C3" s="67"/>
      <c r="D3" s="67" t="s">
        <v>58</v>
      </c>
      <c r="E3" s="67"/>
      <c r="F3" s="68" t="s">
        <v>21</v>
      </c>
      <c r="G3" s="68"/>
    </row>
    <row r="4" spans="1:7" ht="16.5">
      <c r="A4" s="66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16.5">
      <c r="A5" s="1" t="s">
        <v>12</v>
      </c>
      <c r="B5" s="2">
        <v>0</v>
      </c>
      <c r="C5" s="2">
        <v>0</v>
      </c>
      <c r="D5" s="12">
        <v>269.13</v>
      </c>
      <c r="E5" s="2">
        <v>7564</v>
      </c>
      <c r="F5" s="12">
        <f>B5+D5</f>
        <v>269.13</v>
      </c>
      <c r="G5" s="2">
        <f>C5+E5</f>
        <v>7564</v>
      </c>
    </row>
    <row r="6" spans="1:7" ht="16.5">
      <c r="A6" s="1" t="s">
        <v>0</v>
      </c>
      <c r="B6" s="2">
        <v>1500</v>
      </c>
      <c r="C6" s="2">
        <v>37575</v>
      </c>
      <c r="D6" s="12">
        <v>136.32</v>
      </c>
      <c r="E6" s="2">
        <v>4005.994944</v>
      </c>
      <c r="F6" s="12">
        <f aca="true" t="shared" si="0" ref="F6:G16">B6+D6</f>
        <v>1636.32</v>
      </c>
      <c r="G6" s="2">
        <f t="shared" si="0"/>
        <v>41580.994944</v>
      </c>
    </row>
    <row r="7" spans="1:7" ht="16.5">
      <c r="A7" s="1" t="s">
        <v>1</v>
      </c>
      <c r="B7" s="2">
        <v>0</v>
      </c>
      <c r="C7" s="2">
        <v>0</v>
      </c>
      <c r="D7" s="12">
        <v>223.41</v>
      </c>
      <c r="E7" s="2">
        <v>6746.033778</v>
      </c>
      <c r="F7" s="12">
        <f t="shared" si="0"/>
        <v>223.41</v>
      </c>
      <c r="G7" s="2">
        <f t="shared" si="0"/>
        <v>6746.033778</v>
      </c>
    </row>
    <row r="8" spans="1:7" ht="16.5">
      <c r="A8" s="1" t="s">
        <v>2</v>
      </c>
      <c r="B8" s="2">
        <v>1500</v>
      </c>
      <c r="C8" s="2">
        <v>40875</v>
      </c>
      <c r="D8" s="12">
        <v>108.53</v>
      </c>
      <c r="E8" s="2">
        <v>3296.001835</v>
      </c>
      <c r="F8" s="12">
        <f t="shared" si="0"/>
        <v>1608.53</v>
      </c>
      <c r="G8" s="2">
        <f t="shared" si="0"/>
        <v>44171.001835</v>
      </c>
    </row>
    <row r="9" spans="1:7" ht="16.5">
      <c r="A9" s="1" t="s">
        <v>3</v>
      </c>
      <c r="B9" s="2">
        <v>1500</v>
      </c>
      <c r="C9" s="2">
        <v>41025</v>
      </c>
      <c r="D9" s="12">
        <v>103.2</v>
      </c>
      <c r="E9" s="2">
        <v>3081.00504</v>
      </c>
      <c r="F9" s="12">
        <f t="shared" si="0"/>
        <v>1603.2</v>
      </c>
      <c r="G9" s="2">
        <f t="shared" si="0"/>
        <v>44106.005040000004</v>
      </c>
    </row>
    <row r="10" spans="1:7" ht="16.5">
      <c r="A10" s="1" t="s">
        <v>4</v>
      </c>
      <c r="B10" s="2">
        <v>0</v>
      </c>
      <c r="C10" s="2">
        <v>0</v>
      </c>
      <c r="D10" s="12">
        <v>141.18</v>
      </c>
      <c r="E10" s="2">
        <v>4129.006752</v>
      </c>
      <c r="F10" s="12">
        <f t="shared" si="0"/>
        <v>141.18</v>
      </c>
      <c r="G10" s="2">
        <f t="shared" si="0"/>
        <v>4129.006752</v>
      </c>
    </row>
    <row r="11" spans="1:7" ht="16.5">
      <c r="A11" s="1" t="s">
        <v>5</v>
      </c>
      <c r="B11" s="2">
        <v>1500</v>
      </c>
      <c r="C11" s="2">
        <v>39075</v>
      </c>
      <c r="D11" s="12">
        <v>238.09</v>
      </c>
      <c r="E11" s="2">
        <v>6799.712583</v>
      </c>
      <c r="F11" s="12">
        <f t="shared" si="0"/>
        <v>1738.09</v>
      </c>
      <c r="G11" s="2">
        <f t="shared" si="0"/>
        <v>45874.712583</v>
      </c>
    </row>
    <row r="12" spans="1:7" ht="16.5">
      <c r="A12" s="1" t="s">
        <v>6</v>
      </c>
      <c r="B12" s="2">
        <v>0</v>
      </c>
      <c r="C12" s="2">
        <v>0</v>
      </c>
      <c r="D12" s="12">
        <v>178.48</v>
      </c>
      <c r="E12" s="2">
        <v>5195.999</v>
      </c>
      <c r="F12" s="12">
        <f t="shared" si="0"/>
        <v>178.48</v>
      </c>
      <c r="G12" s="2">
        <f t="shared" si="0"/>
        <v>5195.999</v>
      </c>
    </row>
    <row r="13" spans="1:7" ht="16.5">
      <c r="A13" s="1" t="s">
        <v>7</v>
      </c>
      <c r="B13" s="2">
        <v>0</v>
      </c>
      <c r="C13" s="2">
        <v>0</v>
      </c>
      <c r="D13" s="12">
        <v>174.53</v>
      </c>
      <c r="E13" s="2">
        <v>5008.993547</v>
      </c>
      <c r="F13" s="12">
        <f t="shared" si="0"/>
        <v>174.53</v>
      </c>
      <c r="G13" s="2">
        <f t="shared" si="0"/>
        <v>5008.993547</v>
      </c>
    </row>
    <row r="14" spans="1:7" ht="16.5">
      <c r="A14" s="1" t="s">
        <v>8</v>
      </c>
      <c r="B14" s="2">
        <v>0</v>
      </c>
      <c r="C14" s="2">
        <v>0</v>
      </c>
      <c r="D14" s="12">
        <v>261.98</v>
      </c>
      <c r="E14" s="2">
        <v>7339.70316</v>
      </c>
      <c r="F14" s="12">
        <f t="shared" si="0"/>
        <v>261.98</v>
      </c>
      <c r="G14" s="2">
        <f t="shared" si="0"/>
        <v>7339.70316</v>
      </c>
    </row>
    <row r="15" spans="1:7" ht="16.5">
      <c r="A15" s="1" t="s">
        <v>9</v>
      </c>
      <c r="B15" s="2">
        <v>1500</v>
      </c>
      <c r="C15" s="2">
        <v>38175</v>
      </c>
      <c r="D15" s="12">
        <v>183.47</v>
      </c>
      <c r="E15" s="2">
        <v>5263.002073</v>
      </c>
      <c r="F15" s="12">
        <f t="shared" si="0"/>
        <v>1683.47</v>
      </c>
      <c r="G15" s="2">
        <f t="shared" si="0"/>
        <v>43438.002072999996</v>
      </c>
    </row>
    <row r="16" spans="1:7" ht="16.5">
      <c r="A16" s="1" t="s">
        <v>10</v>
      </c>
      <c r="B16" s="2">
        <v>1400</v>
      </c>
      <c r="C16" s="2">
        <v>36190</v>
      </c>
      <c r="D16" s="12">
        <v>108.44</v>
      </c>
      <c r="E16" s="2">
        <v>3111.002628</v>
      </c>
      <c r="F16" s="12">
        <f t="shared" si="0"/>
        <v>1508.44</v>
      </c>
      <c r="G16" s="2">
        <f t="shared" si="0"/>
        <v>39301.002628</v>
      </c>
    </row>
    <row r="17" spans="1:7" ht="16.5">
      <c r="A17" s="5" t="s">
        <v>23</v>
      </c>
      <c r="B17" s="2">
        <f aca="true" t="shared" si="1" ref="B17:G17">SUM(B5:B16)</f>
        <v>8900</v>
      </c>
      <c r="C17" s="2">
        <f t="shared" si="1"/>
        <v>232915</v>
      </c>
      <c r="D17" s="12">
        <f t="shared" si="1"/>
        <v>2126.7599999999998</v>
      </c>
      <c r="E17" s="2">
        <f t="shared" si="1"/>
        <v>61540.455339999986</v>
      </c>
      <c r="F17" s="2">
        <f t="shared" si="1"/>
        <v>11026.759999999998</v>
      </c>
      <c r="G17" s="2">
        <f t="shared" si="1"/>
        <v>294455.4553399999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6.5"/>
  <cols>
    <col min="2" max="3" width="11.875" style="0" customWidth="1"/>
    <col min="4" max="4" width="11.125" style="0" customWidth="1"/>
    <col min="5" max="5" width="10.125" style="0" customWidth="1"/>
    <col min="6" max="6" width="10.625" style="0" customWidth="1"/>
    <col min="7" max="7" width="11.125" style="0" customWidth="1"/>
    <col min="8" max="8" width="9.375" style="0" customWidth="1"/>
    <col min="9" max="9" width="10.00390625" style="0" customWidth="1"/>
    <col min="10" max="10" width="9.375" style="0" customWidth="1"/>
    <col min="11" max="11" width="8.875" style="0" customWidth="1"/>
    <col min="12" max="12" width="13.00390625" style="0" customWidth="1"/>
    <col min="13" max="13" width="12.625" style="0" customWidth="1"/>
  </cols>
  <sheetData>
    <row r="1" spans="1:13" ht="24.75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75" customHeight="1">
      <c r="A2" s="4"/>
      <c r="B2" s="4"/>
      <c r="C2" s="4"/>
      <c r="D2" s="4"/>
      <c r="E2" s="4"/>
      <c r="F2" s="4"/>
      <c r="G2" s="4"/>
      <c r="H2" s="4"/>
      <c r="I2" s="4"/>
      <c r="J2" s="7"/>
      <c r="K2" s="7"/>
      <c r="M2" s="6" t="s">
        <v>65</v>
      </c>
    </row>
    <row r="3" spans="1:13" ht="24.75" customHeight="1">
      <c r="A3" s="55"/>
      <c r="B3" s="67" t="s">
        <v>22</v>
      </c>
      <c r="C3" s="67"/>
      <c r="D3" s="67" t="s">
        <v>66</v>
      </c>
      <c r="E3" s="67"/>
      <c r="F3" s="67" t="s">
        <v>17</v>
      </c>
      <c r="G3" s="67"/>
      <c r="H3" s="58" t="s">
        <v>29</v>
      </c>
      <c r="I3" s="60"/>
      <c r="J3" s="58" t="s">
        <v>30</v>
      </c>
      <c r="K3" s="60"/>
      <c r="L3" s="71" t="s">
        <v>21</v>
      </c>
      <c r="M3" s="72"/>
    </row>
    <row r="4" spans="1:13" ht="24.75" customHeight="1">
      <c r="A4" s="57"/>
      <c r="B4" s="3" t="s">
        <v>18</v>
      </c>
      <c r="C4" s="3" t="s">
        <v>19</v>
      </c>
      <c r="D4" s="3" t="s">
        <v>18</v>
      </c>
      <c r="E4" s="3" t="s">
        <v>19</v>
      </c>
      <c r="F4" s="3" t="s">
        <v>18</v>
      </c>
      <c r="G4" s="3" t="s">
        <v>19</v>
      </c>
      <c r="H4" s="3" t="s">
        <v>18</v>
      </c>
      <c r="I4" s="3" t="s">
        <v>19</v>
      </c>
      <c r="J4" s="3" t="s">
        <v>18</v>
      </c>
      <c r="K4" s="3" t="s">
        <v>19</v>
      </c>
      <c r="L4" s="5" t="s">
        <v>15</v>
      </c>
      <c r="M4" s="5" t="s">
        <v>11</v>
      </c>
    </row>
    <row r="5" spans="1:13" ht="24.75" customHeight="1">
      <c r="A5" s="1" t="s">
        <v>12</v>
      </c>
      <c r="B5" s="2">
        <v>437400</v>
      </c>
      <c r="C5" s="2">
        <v>1020283</v>
      </c>
      <c r="D5" s="2"/>
      <c r="E5" s="2"/>
      <c r="F5" s="2"/>
      <c r="G5" s="2"/>
      <c r="H5" s="2"/>
      <c r="I5" s="2"/>
      <c r="J5" s="2"/>
      <c r="K5" s="2"/>
      <c r="L5" s="2">
        <f>SUM(B5+D5+F5+H5+J5)</f>
        <v>437400</v>
      </c>
      <c r="M5" s="2">
        <f>SUM(C5+E5+G5+I5+K5)</f>
        <v>1020283</v>
      </c>
    </row>
    <row r="6" spans="1:13" ht="24.75" customHeight="1">
      <c r="A6" s="1" t="s">
        <v>0</v>
      </c>
      <c r="B6" s="2">
        <v>413400</v>
      </c>
      <c r="C6" s="2">
        <v>931146</v>
      </c>
      <c r="D6" s="2">
        <v>7280</v>
      </c>
      <c r="E6" s="2">
        <v>15082</v>
      </c>
      <c r="F6" s="2">
        <v>1440</v>
      </c>
      <c r="G6" s="2">
        <v>3544</v>
      </c>
      <c r="H6" s="2"/>
      <c r="I6" s="2"/>
      <c r="J6" s="2"/>
      <c r="K6" s="2"/>
      <c r="L6" s="2">
        <f aca="true" t="shared" si="0" ref="L6:M16">SUM(B6+D6+F6+H6+J6)</f>
        <v>422120</v>
      </c>
      <c r="M6" s="2">
        <f t="shared" si="0"/>
        <v>949772</v>
      </c>
    </row>
    <row r="7" spans="1:13" ht="24.75" customHeight="1">
      <c r="A7" s="1" t="s">
        <v>1</v>
      </c>
      <c r="B7" s="2">
        <v>262200</v>
      </c>
      <c r="C7" s="2">
        <v>693200</v>
      </c>
      <c r="D7" s="2"/>
      <c r="E7" s="2"/>
      <c r="F7" s="2"/>
      <c r="G7" s="2"/>
      <c r="H7" s="2"/>
      <c r="I7" s="2"/>
      <c r="J7" s="2"/>
      <c r="K7" s="2"/>
      <c r="L7" s="2">
        <f t="shared" si="0"/>
        <v>262200</v>
      </c>
      <c r="M7" s="2">
        <f t="shared" si="0"/>
        <v>693200</v>
      </c>
    </row>
    <row r="8" spans="1:13" ht="24.75" customHeight="1">
      <c r="A8" s="1" t="s">
        <v>2</v>
      </c>
      <c r="B8" s="2">
        <v>46800</v>
      </c>
      <c r="C8" s="2">
        <v>1071288</v>
      </c>
      <c r="D8" s="2">
        <v>6560</v>
      </c>
      <c r="E8" s="2">
        <v>13693</v>
      </c>
      <c r="F8" s="2">
        <v>1800</v>
      </c>
      <c r="G8" s="2">
        <v>4498</v>
      </c>
      <c r="H8" s="2"/>
      <c r="I8" s="2"/>
      <c r="J8" s="2"/>
      <c r="K8" s="2"/>
      <c r="L8" s="2">
        <f t="shared" si="0"/>
        <v>55160</v>
      </c>
      <c r="M8" s="2">
        <f t="shared" si="0"/>
        <v>1089479</v>
      </c>
    </row>
    <row r="9" spans="1:13" ht="24.75" customHeight="1">
      <c r="A9" s="1" t="s">
        <v>3</v>
      </c>
      <c r="B9" s="2">
        <v>562000</v>
      </c>
      <c r="C9" s="2">
        <v>1262863</v>
      </c>
      <c r="D9" s="2"/>
      <c r="E9" s="2"/>
      <c r="F9" s="2"/>
      <c r="G9" s="2"/>
      <c r="H9" s="2"/>
      <c r="I9" s="2"/>
      <c r="J9" s="2"/>
      <c r="K9" s="2"/>
      <c r="L9" s="2">
        <f t="shared" si="0"/>
        <v>562000</v>
      </c>
      <c r="M9" s="2">
        <f t="shared" si="0"/>
        <v>1262863</v>
      </c>
    </row>
    <row r="10" spans="1:15" ht="24.75" customHeight="1">
      <c r="A10" s="1" t="s">
        <v>4</v>
      </c>
      <c r="B10" s="2">
        <v>746000</v>
      </c>
      <c r="C10" s="2">
        <v>1643453</v>
      </c>
      <c r="D10" s="2">
        <v>9600</v>
      </c>
      <c r="E10" s="2">
        <v>19858</v>
      </c>
      <c r="F10" s="2">
        <v>4160</v>
      </c>
      <c r="G10" s="2">
        <v>10747</v>
      </c>
      <c r="H10" s="2"/>
      <c r="I10" s="2"/>
      <c r="J10" s="2"/>
      <c r="K10" s="2"/>
      <c r="L10" s="2">
        <f t="shared" si="0"/>
        <v>759760</v>
      </c>
      <c r="M10" s="2">
        <f t="shared" si="0"/>
        <v>1674058</v>
      </c>
      <c r="O10" t="s">
        <v>33</v>
      </c>
    </row>
    <row r="11" spans="1:13" ht="24.75" customHeight="1">
      <c r="A11" s="1" t="s">
        <v>5</v>
      </c>
      <c r="B11" s="2">
        <v>926400</v>
      </c>
      <c r="C11" s="2">
        <v>2136730</v>
      </c>
      <c r="D11" s="2"/>
      <c r="E11" s="2"/>
      <c r="F11" s="2"/>
      <c r="G11" s="2"/>
      <c r="H11" s="2"/>
      <c r="I11" s="2"/>
      <c r="J11" s="2"/>
      <c r="K11" s="2"/>
      <c r="L11" s="2">
        <f t="shared" si="0"/>
        <v>926400</v>
      </c>
      <c r="M11" s="2">
        <f t="shared" si="0"/>
        <v>2136730</v>
      </c>
    </row>
    <row r="12" spans="1:13" ht="24.75" customHeight="1">
      <c r="A12" s="1" t="s">
        <v>6</v>
      </c>
      <c r="B12" s="2">
        <v>503200</v>
      </c>
      <c r="C12" s="2">
        <v>1373853</v>
      </c>
      <c r="D12" s="2">
        <v>10000</v>
      </c>
      <c r="E12" s="2">
        <v>20559</v>
      </c>
      <c r="F12" s="2">
        <v>3320</v>
      </c>
      <c r="G12" s="2">
        <v>10559</v>
      </c>
      <c r="H12" s="2"/>
      <c r="I12" s="2"/>
      <c r="J12" s="2"/>
      <c r="K12" s="2"/>
      <c r="L12" s="2">
        <f t="shared" si="0"/>
        <v>516520</v>
      </c>
      <c r="M12" s="2">
        <f t="shared" si="0"/>
        <v>1404971</v>
      </c>
    </row>
    <row r="13" spans="1:13" ht="24.75" customHeight="1">
      <c r="A13" s="1" t="s">
        <v>7</v>
      </c>
      <c r="B13" s="2">
        <v>609800</v>
      </c>
      <c r="C13" s="2">
        <v>1502380</v>
      </c>
      <c r="D13" s="2"/>
      <c r="E13" s="2"/>
      <c r="F13" s="2"/>
      <c r="G13" s="2"/>
      <c r="H13" s="2"/>
      <c r="I13" s="2"/>
      <c r="J13" s="2"/>
      <c r="K13" s="2"/>
      <c r="L13" s="2">
        <f t="shared" si="0"/>
        <v>609800</v>
      </c>
      <c r="M13" s="2">
        <f t="shared" si="0"/>
        <v>1502380</v>
      </c>
    </row>
    <row r="14" spans="1:13" ht="24.75" customHeight="1">
      <c r="A14" s="1" t="s">
        <v>8</v>
      </c>
      <c r="B14" s="2">
        <v>588200</v>
      </c>
      <c r="C14" s="2">
        <v>1494641</v>
      </c>
      <c r="D14" s="2">
        <v>9360</v>
      </c>
      <c r="E14" s="2">
        <v>19361</v>
      </c>
      <c r="F14" s="2">
        <v>3440</v>
      </c>
      <c r="G14" s="2">
        <v>11666</v>
      </c>
      <c r="H14" s="2"/>
      <c r="I14" s="2"/>
      <c r="J14" s="2"/>
      <c r="K14" s="2"/>
      <c r="L14" s="2">
        <f t="shared" si="0"/>
        <v>601000</v>
      </c>
      <c r="M14" s="2">
        <f t="shared" si="0"/>
        <v>1525668</v>
      </c>
    </row>
    <row r="15" spans="1:13" ht="24.75" customHeight="1">
      <c r="A15" s="1" t="s">
        <v>9</v>
      </c>
      <c r="B15" s="2">
        <v>758600</v>
      </c>
      <c r="C15" s="2">
        <v>1671259</v>
      </c>
      <c r="D15" s="2"/>
      <c r="E15" s="2"/>
      <c r="F15" s="2"/>
      <c r="G15" s="2"/>
      <c r="H15" s="2"/>
      <c r="I15" s="2"/>
      <c r="J15" s="2"/>
      <c r="K15" s="2"/>
      <c r="L15" s="2">
        <f t="shared" si="0"/>
        <v>758600</v>
      </c>
      <c r="M15" s="2">
        <f t="shared" si="0"/>
        <v>1671259</v>
      </c>
    </row>
    <row r="16" spans="1:13" ht="24.75" customHeight="1">
      <c r="A16" s="1" t="s">
        <v>10</v>
      </c>
      <c r="B16" s="2">
        <v>683200</v>
      </c>
      <c r="C16" s="2">
        <v>1510967</v>
      </c>
      <c r="D16" s="2">
        <v>12400</v>
      </c>
      <c r="E16" s="2">
        <v>25454</v>
      </c>
      <c r="F16" s="2">
        <v>4400</v>
      </c>
      <c r="G16" s="2">
        <v>12603</v>
      </c>
      <c r="H16" s="2"/>
      <c r="I16" s="2"/>
      <c r="J16" s="2"/>
      <c r="K16" s="2"/>
      <c r="L16" s="2">
        <f t="shared" si="0"/>
        <v>700000</v>
      </c>
      <c r="M16" s="2">
        <f t="shared" si="0"/>
        <v>1549024</v>
      </c>
    </row>
    <row r="17" spans="1:13" ht="27" customHeight="1">
      <c r="A17" s="5" t="s">
        <v>23</v>
      </c>
      <c r="B17" s="2">
        <f>SUM(B5:B16)</f>
        <v>6537200</v>
      </c>
      <c r="C17" s="2">
        <f aca="true" t="shared" si="1" ref="C17:K17">SUM(C5:C16)</f>
        <v>16312063</v>
      </c>
      <c r="D17" s="2">
        <f t="shared" si="1"/>
        <v>55200</v>
      </c>
      <c r="E17" s="2">
        <f t="shared" si="1"/>
        <v>114007</v>
      </c>
      <c r="F17" s="2">
        <f t="shared" si="1"/>
        <v>18560</v>
      </c>
      <c r="G17" s="2">
        <f t="shared" si="1"/>
        <v>53617</v>
      </c>
      <c r="H17" s="2">
        <f t="shared" si="1"/>
        <v>0</v>
      </c>
      <c r="I17" s="2">
        <f t="shared" si="1"/>
        <v>0</v>
      </c>
      <c r="J17" s="2">
        <f t="shared" si="1"/>
        <v>0</v>
      </c>
      <c r="K17" s="2">
        <f t="shared" si="1"/>
        <v>0</v>
      </c>
      <c r="L17" s="2">
        <f>SUM(L5:L16)</f>
        <v>6610960</v>
      </c>
      <c r="M17" s="2">
        <f>SUM(M5:M16)</f>
        <v>16479687</v>
      </c>
    </row>
    <row r="19" spans="9:13" ht="16.5">
      <c r="I19" t="s">
        <v>13</v>
      </c>
      <c r="M19" t="s">
        <v>16</v>
      </c>
    </row>
  </sheetData>
  <sheetProtection/>
  <mergeCells count="8">
    <mergeCell ref="A1:M1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17"/>
  <sheetViews>
    <sheetView zoomScale="75" zoomScaleNormal="75" zoomScalePageLayoutView="0" workbookViewId="0" topLeftCell="A1">
      <selection activeCell="N9" sqref="N9"/>
    </sheetView>
  </sheetViews>
  <sheetFormatPr defaultColWidth="9.00390625" defaultRowHeight="16.5"/>
  <cols>
    <col min="2" max="2" width="11.125" style="0" customWidth="1"/>
    <col min="3" max="3" width="11.00390625" style="0" customWidth="1"/>
    <col min="4" max="4" width="13.375" style="0" customWidth="1"/>
    <col min="5" max="5" width="12.125" style="0" customWidth="1"/>
    <col min="6" max="6" width="10.625" style="0" customWidth="1"/>
    <col min="7" max="7" width="11.125" style="0" customWidth="1"/>
    <col min="8" max="8" width="10.50390625" style="0" customWidth="1"/>
    <col min="9" max="9" width="11.125" style="0" customWidth="1"/>
    <col min="10" max="10" width="13.125" style="0" customWidth="1"/>
    <col min="11" max="11" width="12.125" style="0" customWidth="1"/>
  </cols>
  <sheetData>
    <row r="1" spans="1:11" ht="24.75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K2" s="6" t="s">
        <v>65</v>
      </c>
    </row>
    <row r="3" spans="1:11" ht="24.75" customHeight="1">
      <c r="A3" s="55"/>
      <c r="B3" s="67" t="s">
        <v>22</v>
      </c>
      <c r="C3" s="67"/>
      <c r="D3" s="67" t="s">
        <v>66</v>
      </c>
      <c r="E3" s="67"/>
      <c r="F3" s="67" t="s">
        <v>17</v>
      </c>
      <c r="G3" s="67"/>
      <c r="H3" s="67" t="s">
        <v>31</v>
      </c>
      <c r="I3" s="67"/>
      <c r="J3" s="71" t="s">
        <v>21</v>
      </c>
      <c r="K3" s="72"/>
    </row>
    <row r="4" spans="1:11" ht="24.75" customHeight="1">
      <c r="A4" s="57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  <c r="H4" s="3" t="s">
        <v>25</v>
      </c>
      <c r="I4" s="3" t="s">
        <v>26</v>
      </c>
      <c r="J4" s="5" t="s">
        <v>27</v>
      </c>
      <c r="K4" s="5" t="s">
        <v>28</v>
      </c>
    </row>
    <row r="5" spans="1:11" ht="24.75" customHeight="1">
      <c r="A5" s="1" t="s">
        <v>39</v>
      </c>
      <c r="B5" s="2">
        <v>19648</v>
      </c>
      <c r="C5" s="2">
        <v>311747</v>
      </c>
      <c r="D5" s="2">
        <v>823</v>
      </c>
      <c r="E5" s="2">
        <v>13069</v>
      </c>
      <c r="F5" s="2"/>
      <c r="G5" s="2"/>
      <c r="H5" s="2"/>
      <c r="I5" s="2"/>
      <c r="J5" s="2">
        <f>SUM(B5+D5+F5+H5)</f>
        <v>20471</v>
      </c>
      <c r="K5" s="2">
        <f>SUM(C5+E5+G5+I5)</f>
        <v>324816</v>
      </c>
    </row>
    <row r="6" spans="1:11" ht="24.75" customHeight="1">
      <c r="A6" s="1" t="s">
        <v>0</v>
      </c>
      <c r="B6" s="2">
        <v>20963</v>
      </c>
      <c r="C6" s="2">
        <v>332491</v>
      </c>
      <c r="D6" s="2">
        <v>765</v>
      </c>
      <c r="E6" s="2">
        <v>12155</v>
      </c>
      <c r="F6" s="2">
        <v>68</v>
      </c>
      <c r="G6" s="2">
        <v>941</v>
      </c>
      <c r="H6" s="2"/>
      <c r="I6" s="2"/>
      <c r="J6" s="2">
        <f aca="true" t="shared" si="0" ref="J6:K16">SUM(B6+D6+F6+H6)</f>
        <v>21796</v>
      </c>
      <c r="K6" s="2">
        <f t="shared" si="0"/>
        <v>345587</v>
      </c>
    </row>
    <row r="7" spans="1:11" ht="24.75" customHeight="1">
      <c r="A7" s="1" t="s">
        <v>1</v>
      </c>
      <c r="B7" s="8">
        <v>20550</v>
      </c>
      <c r="C7" s="8">
        <v>337787</v>
      </c>
      <c r="D7" s="2">
        <v>906</v>
      </c>
      <c r="E7" s="2">
        <v>14894</v>
      </c>
      <c r="F7" s="2"/>
      <c r="G7" s="2"/>
      <c r="H7" s="2"/>
      <c r="I7" s="2"/>
      <c r="J7" s="2">
        <f t="shared" si="0"/>
        <v>21456</v>
      </c>
      <c r="K7" s="2">
        <f t="shared" si="0"/>
        <v>352681</v>
      </c>
    </row>
    <row r="8" spans="1:11" ht="24.75" customHeight="1">
      <c r="A8" s="1" t="s">
        <v>2</v>
      </c>
      <c r="B8" s="2">
        <v>17934</v>
      </c>
      <c r="C8" s="2">
        <v>230041</v>
      </c>
      <c r="D8" s="2">
        <v>719</v>
      </c>
      <c r="E8" s="2">
        <v>9184</v>
      </c>
      <c r="F8" s="2">
        <v>23</v>
      </c>
      <c r="G8" s="2">
        <v>303</v>
      </c>
      <c r="H8" s="2"/>
      <c r="I8" s="2"/>
      <c r="J8" s="2">
        <f t="shared" si="0"/>
        <v>18676</v>
      </c>
      <c r="K8" s="2">
        <f t="shared" si="0"/>
        <v>239528</v>
      </c>
    </row>
    <row r="9" spans="1:11" ht="24.75" customHeight="1">
      <c r="A9" s="1" t="s">
        <v>3</v>
      </c>
      <c r="B9" s="2">
        <v>20626</v>
      </c>
      <c r="C9" s="2">
        <v>339030</v>
      </c>
      <c r="D9" s="2">
        <v>648</v>
      </c>
      <c r="E9" s="2">
        <v>10675</v>
      </c>
      <c r="F9" s="2"/>
      <c r="G9" s="2"/>
      <c r="H9" s="2"/>
      <c r="I9" s="2"/>
      <c r="J9" s="2">
        <f t="shared" si="0"/>
        <v>21274</v>
      </c>
      <c r="K9" s="2">
        <f t="shared" si="0"/>
        <v>349705</v>
      </c>
    </row>
    <row r="10" spans="1:11" ht="24.75" customHeight="1">
      <c r="A10" s="1" t="s">
        <v>4</v>
      </c>
      <c r="B10" s="2">
        <v>19307</v>
      </c>
      <c r="C10" s="2">
        <v>317464</v>
      </c>
      <c r="D10" s="2">
        <v>355</v>
      </c>
      <c r="E10" s="2">
        <v>5886</v>
      </c>
      <c r="F10" s="2">
        <v>19</v>
      </c>
      <c r="G10" s="2">
        <v>288</v>
      </c>
      <c r="H10" s="2"/>
      <c r="I10" s="2"/>
      <c r="J10" s="2">
        <f t="shared" si="0"/>
        <v>19681</v>
      </c>
      <c r="K10" s="2">
        <f t="shared" si="0"/>
        <v>323638</v>
      </c>
    </row>
    <row r="11" spans="1:11" ht="24.75" customHeight="1">
      <c r="A11" s="1" t="s">
        <v>5</v>
      </c>
      <c r="B11" s="2">
        <v>14599</v>
      </c>
      <c r="C11" s="2">
        <v>240488</v>
      </c>
      <c r="D11" s="2">
        <v>140</v>
      </c>
      <c r="E11" s="2">
        <v>2369</v>
      </c>
      <c r="F11" s="2"/>
      <c r="G11" s="2"/>
      <c r="H11" s="2"/>
      <c r="I11" s="2"/>
      <c r="J11" s="2">
        <f t="shared" si="0"/>
        <v>14739</v>
      </c>
      <c r="K11" s="2">
        <f t="shared" si="0"/>
        <v>242857</v>
      </c>
    </row>
    <row r="12" spans="1:11" ht="24.75" customHeight="1">
      <c r="A12" s="1" t="s">
        <v>6</v>
      </c>
      <c r="B12" s="2">
        <v>8042</v>
      </c>
      <c r="C12" s="2">
        <v>117069</v>
      </c>
      <c r="D12" s="2">
        <v>136</v>
      </c>
      <c r="E12" s="2">
        <v>1644</v>
      </c>
      <c r="F12" s="2">
        <v>142</v>
      </c>
      <c r="G12" s="2">
        <v>2153</v>
      </c>
      <c r="H12" s="2"/>
      <c r="I12" s="2"/>
      <c r="J12" s="2">
        <f t="shared" si="0"/>
        <v>8320</v>
      </c>
      <c r="K12" s="2">
        <f t="shared" si="0"/>
        <v>120866</v>
      </c>
    </row>
    <row r="13" spans="1:11" ht="24.75" customHeight="1">
      <c r="A13" s="1" t="s">
        <v>7</v>
      </c>
      <c r="B13" s="2">
        <v>6969</v>
      </c>
      <c r="C13" s="2">
        <v>115738</v>
      </c>
      <c r="D13" s="2">
        <v>148</v>
      </c>
      <c r="E13" s="2">
        <v>2501</v>
      </c>
      <c r="F13" s="2"/>
      <c r="G13" s="2"/>
      <c r="H13" s="2"/>
      <c r="I13" s="2"/>
      <c r="J13" s="2">
        <f t="shared" si="0"/>
        <v>7117</v>
      </c>
      <c r="K13" s="2">
        <f t="shared" si="0"/>
        <v>118239</v>
      </c>
    </row>
    <row r="14" spans="1:11" ht="24.75" customHeight="1">
      <c r="A14" s="1" t="s">
        <v>8</v>
      </c>
      <c r="B14" s="2">
        <v>8228</v>
      </c>
      <c r="C14" s="2">
        <v>136323</v>
      </c>
      <c r="D14" s="2">
        <v>168</v>
      </c>
      <c r="E14" s="2">
        <v>2827</v>
      </c>
      <c r="F14" s="2">
        <v>5</v>
      </c>
      <c r="G14" s="2">
        <v>129</v>
      </c>
      <c r="H14" s="2"/>
      <c r="I14" s="2"/>
      <c r="J14" s="2">
        <f t="shared" si="0"/>
        <v>8401</v>
      </c>
      <c r="K14" s="2">
        <f t="shared" si="0"/>
        <v>139279</v>
      </c>
    </row>
    <row r="15" spans="1:11" ht="24.75" customHeight="1">
      <c r="A15" s="1" t="s">
        <v>9</v>
      </c>
      <c r="B15" s="2">
        <v>13715</v>
      </c>
      <c r="C15" s="2">
        <v>226036</v>
      </c>
      <c r="D15" s="2">
        <v>222</v>
      </c>
      <c r="E15" s="2">
        <v>3709</v>
      </c>
      <c r="F15" s="2"/>
      <c r="G15" s="2"/>
      <c r="H15" s="2"/>
      <c r="I15" s="2"/>
      <c r="J15" s="2">
        <f t="shared" si="0"/>
        <v>13937</v>
      </c>
      <c r="K15" s="2">
        <f t="shared" si="0"/>
        <v>229745</v>
      </c>
    </row>
    <row r="16" spans="1:11" ht="24.75" customHeight="1">
      <c r="A16" s="1" t="s">
        <v>10</v>
      </c>
      <c r="B16" s="2">
        <v>12956</v>
      </c>
      <c r="C16" s="2">
        <v>213624</v>
      </c>
      <c r="D16" s="2">
        <v>242</v>
      </c>
      <c r="E16" s="2">
        <v>4037</v>
      </c>
      <c r="F16" s="2">
        <v>13</v>
      </c>
      <c r="G16" s="2">
        <v>220</v>
      </c>
      <c r="H16" s="2"/>
      <c r="I16" s="2"/>
      <c r="J16" s="2">
        <f t="shared" si="0"/>
        <v>13211</v>
      </c>
      <c r="K16" s="2">
        <f t="shared" si="0"/>
        <v>217881</v>
      </c>
    </row>
    <row r="17" spans="1:11" ht="27" customHeight="1">
      <c r="A17" s="5" t="s">
        <v>40</v>
      </c>
      <c r="B17" s="2">
        <f aca="true" t="shared" si="1" ref="B17:K17">SUM(B5:B16)</f>
        <v>183537</v>
      </c>
      <c r="C17" s="2">
        <f t="shared" si="1"/>
        <v>2917838</v>
      </c>
      <c r="D17" s="2">
        <f t="shared" si="1"/>
        <v>5272</v>
      </c>
      <c r="E17" s="2">
        <f t="shared" si="1"/>
        <v>82950</v>
      </c>
      <c r="F17" s="2">
        <f t="shared" si="1"/>
        <v>270</v>
      </c>
      <c r="G17" s="2">
        <f t="shared" si="1"/>
        <v>4034</v>
      </c>
      <c r="H17" s="2">
        <f t="shared" si="1"/>
        <v>0</v>
      </c>
      <c r="I17" s="2">
        <f t="shared" si="1"/>
        <v>0</v>
      </c>
      <c r="J17" s="2">
        <f t="shared" si="1"/>
        <v>189079</v>
      </c>
      <c r="K17" s="2">
        <f t="shared" si="1"/>
        <v>3004822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6.5"/>
  <cols>
    <col min="2" max="2" width="15.875" style="0" customWidth="1"/>
    <col min="3" max="3" width="16.00390625" style="0" customWidth="1"/>
    <col min="4" max="4" width="16.875" style="0" customWidth="1"/>
    <col min="5" max="5" width="17.125" style="0" customWidth="1"/>
    <col min="6" max="6" width="16.875" style="0" customWidth="1"/>
    <col min="7" max="7" width="20.375" style="0" customWidth="1"/>
  </cols>
  <sheetData>
    <row r="1" spans="1:7" ht="24.75">
      <c r="A1" s="54" t="s">
        <v>74</v>
      </c>
      <c r="B1" s="54"/>
      <c r="C1" s="54"/>
      <c r="D1" s="54"/>
      <c r="E1" s="54"/>
      <c r="F1" s="54"/>
      <c r="G1" s="54"/>
    </row>
    <row r="2" spans="1:7" ht="18.75" customHeight="1">
      <c r="A2" s="4"/>
      <c r="B2" s="4"/>
      <c r="C2" s="4"/>
      <c r="D2" s="4"/>
      <c r="E2" s="4"/>
      <c r="G2" s="6" t="s">
        <v>65</v>
      </c>
    </row>
    <row r="3" spans="1:7" ht="24.75" customHeight="1">
      <c r="A3" s="55"/>
      <c r="B3" s="67" t="s">
        <v>59</v>
      </c>
      <c r="C3" s="67"/>
      <c r="D3" s="67" t="s">
        <v>58</v>
      </c>
      <c r="E3" s="67"/>
      <c r="F3" s="71" t="s">
        <v>21</v>
      </c>
      <c r="G3" s="72"/>
    </row>
    <row r="4" spans="1:7" ht="24.75" customHeight="1">
      <c r="A4" s="57"/>
      <c r="B4" s="3" t="s">
        <v>61</v>
      </c>
      <c r="C4" s="3" t="s">
        <v>60</v>
      </c>
      <c r="D4" s="3" t="s">
        <v>62</v>
      </c>
      <c r="E4" s="3" t="s">
        <v>60</v>
      </c>
      <c r="F4" s="5" t="s">
        <v>64</v>
      </c>
      <c r="G4" s="5" t="s">
        <v>63</v>
      </c>
    </row>
    <row r="5" spans="1:7" ht="24.75" customHeight="1">
      <c r="A5" s="1" t="s">
        <v>39</v>
      </c>
      <c r="B5" s="2">
        <v>12000</v>
      </c>
      <c r="C5" s="2">
        <v>238374</v>
      </c>
      <c r="D5" s="12"/>
      <c r="E5" s="2"/>
      <c r="F5" s="2">
        <f>SUM(B5+D5)</f>
        <v>12000</v>
      </c>
      <c r="G5" s="2">
        <f>SUM(C5+E5)</f>
        <v>238374</v>
      </c>
    </row>
    <row r="6" spans="1:7" ht="24.75" customHeight="1">
      <c r="A6" s="1" t="s">
        <v>0</v>
      </c>
      <c r="B6" s="2">
        <v>5200</v>
      </c>
      <c r="C6" s="2">
        <v>103295</v>
      </c>
      <c r="D6" s="12">
        <v>325.77</v>
      </c>
      <c r="E6" s="2">
        <v>8138</v>
      </c>
      <c r="F6" s="2">
        <f aca="true" t="shared" si="0" ref="F6:G16">SUM(B6+D6)</f>
        <v>5525.77</v>
      </c>
      <c r="G6" s="2">
        <f t="shared" si="0"/>
        <v>111433</v>
      </c>
    </row>
    <row r="7" spans="1:7" ht="24.75" customHeight="1">
      <c r="A7" s="1" t="s">
        <v>1</v>
      </c>
      <c r="B7" s="2">
        <v>11800</v>
      </c>
      <c r="C7" s="2">
        <v>245835</v>
      </c>
      <c r="D7" s="12">
        <v>353.86</v>
      </c>
      <c r="E7" s="2">
        <v>8194</v>
      </c>
      <c r="F7" s="2">
        <f t="shared" si="0"/>
        <v>12153.86</v>
      </c>
      <c r="G7" s="2">
        <f t="shared" si="0"/>
        <v>254029</v>
      </c>
    </row>
    <row r="8" spans="1:7" ht="24.75" customHeight="1">
      <c r="A8" s="1" t="s">
        <v>2</v>
      </c>
      <c r="B8" s="2">
        <v>7000</v>
      </c>
      <c r="C8" s="2">
        <v>145835</v>
      </c>
      <c r="D8" s="12">
        <v>194.35</v>
      </c>
      <c r="E8" s="2">
        <v>4989</v>
      </c>
      <c r="F8" s="2">
        <f t="shared" si="0"/>
        <v>7194.35</v>
      </c>
      <c r="G8" s="2">
        <f t="shared" si="0"/>
        <v>150824</v>
      </c>
    </row>
    <row r="9" spans="1:7" ht="24.75" customHeight="1">
      <c r="A9" s="1" t="s">
        <v>3</v>
      </c>
      <c r="B9" s="2">
        <v>6000</v>
      </c>
      <c r="C9" s="2">
        <v>136629</v>
      </c>
      <c r="D9" s="12">
        <v>194.35</v>
      </c>
      <c r="E9" s="2">
        <v>12642</v>
      </c>
      <c r="F9" s="2">
        <f t="shared" si="0"/>
        <v>6194.35</v>
      </c>
      <c r="G9" s="2">
        <f t="shared" si="0"/>
        <v>149271</v>
      </c>
    </row>
    <row r="10" spans="1:7" ht="24.75" customHeight="1">
      <c r="A10" s="1" t="s">
        <v>4</v>
      </c>
      <c r="B10" s="2">
        <v>7000</v>
      </c>
      <c r="C10" s="2">
        <v>162362</v>
      </c>
      <c r="D10" s="12">
        <v>448.16</v>
      </c>
      <c r="E10" s="2">
        <v>12171</v>
      </c>
      <c r="F10" s="2">
        <f t="shared" si="0"/>
        <v>7448.16</v>
      </c>
      <c r="G10" s="2">
        <f t="shared" si="0"/>
        <v>174533</v>
      </c>
    </row>
    <row r="11" spans="1:7" ht="24.75" customHeight="1">
      <c r="A11" s="1" t="s">
        <v>5</v>
      </c>
      <c r="B11" s="2">
        <v>1500</v>
      </c>
      <c r="C11" s="2">
        <v>34792</v>
      </c>
      <c r="D11" s="12">
        <v>303.08</v>
      </c>
      <c r="E11" s="2">
        <v>8385</v>
      </c>
      <c r="F11" s="2">
        <f t="shared" si="0"/>
        <v>1803.08</v>
      </c>
      <c r="G11" s="2">
        <f t="shared" si="0"/>
        <v>43177</v>
      </c>
    </row>
    <row r="12" spans="1:7" ht="24.75" customHeight="1">
      <c r="A12" s="1" t="s">
        <v>6</v>
      </c>
      <c r="B12" s="2">
        <v>1700</v>
      </c>
      <c r="C12" s="2">
        <v>40359</v>
      </c>
      <c r="D12" s="12">
        <v>347.73</v>
      </c>
      <c r="E12" s="2">
        <v>7950</v>
      </c>
      <c r="F12" s="2">
        <f t="shared" si="0"/>
        <v>2047.73</v>
      </c>
      <c r="G12" s="2">
        <f t="shared" si="0"/>
        <v>48309</v>
      </c>
    </row>
    <row r="13" spans="1:7" ht="24.75" customHeight="1">
      <c r="A13" s="1" t="s">
        <v>7</v>
      </c>
      <c r="B13" s="2">
        <v>6000</v>
      </c>
      <c r="C13" s="2">
        <v>142443</v>
      </c>
      <c r="D13" s="12">
        <v>398.75</v>
      </c>
      <c r="E13" s="2">
        <v>10957</v>
      </c>
      <c r="F13" s="2">
        <f t="shared" si="0"/>
        <v>6398.75</v>
      </c>
      <c r="G13" s="2">
        <f t="shared" si="0"/>
        <v>153400</v>
      </c>
    </row>
    <row r="14" spans="1:7" ht="24.75" customHeight="1">
      <c r="A14" s="1" t="s">
        <v>8</v>
      </c>
      <c r="B14" s="2">
        <v>6000</v>
      </c>
      <c r="C14" s="2">
        <v>134303</v>
      </c>
      <c r="D14" s="12">
        <v>340.3</v>
      </c>
      <c r="E14" s="2">
        <v>8946</v>
      </c>
      <c r="F14" s="2">
        <f t="shared" si="0"/>
        <v>6340.3</v>
      </c>
      <c r="G14" s="2">
        <f t="shared" si="0"/>
        <v>143249</v>
      </c>
    </row>
    <row r="15" spans="1:7" ht="24.75" customHeight="1">
      <c r="A15" s="1" t="s">
        <v>9</v>
      </c>
      <c r="B15" s="2">
        <v>6400</v>
      </c>
      <c r="C15" s="2">
        <v>143257</v>
      </c>
      <c r="D15" s="12">
        <v>495.91</v>
      </c>
      <c r="E15" s="2">
        <v>12959</v>
      </c>
      <c r="F15" s="2">
        <f t="shared" si="0"/>
        <v>6895.91</v>
      </c>
      <c r="G15" s="2">
        <f t="shared" si="0"/>
        <v>156216</v>
      </c>
    </row>
    <row r="16" spans="1:7" ht="24.75" customHeight="1">
      <c r="A16" s="1" t="s">
        <v>10</v>
      </c>
      <c r="B16" s="2">
        <v>9800</v>
      </c>
      <c r="C16" s="2">
        <v>225021</v>
      </c>
      <c r="D16" s="12">
        <v>353.53</v>
      </c>
      <c r="E16" s="2">
        <v>14531</v>
      </c>
      <c r="F16" s="2">
        <f t="shared" si="0"/>
        <v>10153.53</v>
      </c>
      <c r="G16" s="2">
        <f t="shared" si="0"/>
        <v>239552</v>
      </c>
    </row>
    <row r="17" spans="1:7" ht="27" customHeight="1">
      <c r="A17" s="5" t="s">
        <v>40</v>
      </c>
      <c r="B17" s="2">
        <f aca="true" t="shared" si="1" ref="B17:G17">SUM(B5:B16)</f>
        <v>80400</v>
      </c>
      <c r="C17" s="2">
        <f t="shared" si="1"/>
        <v>1752505</v>
      </c>
      <c r="D17" s="12">
        <f t="shared" si="1"/>
        <v>3755.79</v>
      </c>
      <c r="E17" s="2">
        <f t="shared" si="1"/>
        <v>109862</v>
      </c>
      <c r="F17" s="2">
        <f t="shared" si="1"/>
        <v>84155.79000000001</v>
      </c>
      <c r="G17" s="2">
        <f t="shared" si="1"/>
        <v>1862367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M28" sqref="M28"/>
    </sheetView>
  </sheetViews>
  <sheetFormatPr defaultColWidth="9.00390625" defaultRowHeight="16.5"/>
  <cols>
    <col min="1" max="1" width="15.00390625" style="0" customWidth="1"/>
    <col min="2" max="2" width="16.875" style="0" customWidth="1"/>
    <col min="3" max="3" width="20.625" style="0" customWidth="1"/>
    <col min="4" max="4" width="20.50390625" style="0" customWidth="1"/>
    <col min="5" max="5" width="20.625" style="0" customWidth="1"/>
    <col min="6" max="6" width="10.625" style="0" bestFit="1" customWidth="1"/>
  </cols>
  <sheetData>
    <row r="1" spans="1:5" ht="24.75">
      <c r="A1" s="54" t="s">
        <v>112</v>
      </c>
      <c r="B1" s="54"/>
      <c r="C1" s="54"/>
      <c r="D1" s="54"/>
      <c r="E1" s="54"/>
    </row>
    <row r="2" spans="1:5" ht="18.75" customHeight="1">
      <c r="A2" s="4"/>
      <c r="B2" s="4"/>
      <c r="C2" s="4"/>
      <c r="D2" s="4"/>
      <c r="E2" s="6" t="s">
        <v>85</v>
      </c>
    </row>
    <row r="3" spans="1:5" ht="29.25" customHeight="1">
      <c r="A3" s="55"/>
      <c r="B3" s="59" t="s">
        <v>69</v>
      </c>
      <c r="C3" s="60"/>
      <c r="D3" s="1" t="s">
        <v>75</v>
      </c>
      <c r="E3" s="61" t="s">
        <v>106</v>
      </c>
    </row>
    <row r="4" spans="1:5" ht="26.25" customHeight="1">
      <c r="A4" s="56"/>
      <c r="B4" s="3" t="s">
        <v>87</v>
      </c>
      <c r="C4" s="3" t="s">
        <v>17</v>
      </c>
      <c r="D4" s="64" t="s">
        <v>76</v>
      </c>
      <c r="E4" s="62"/>
    </row>
    <row r="5" spans="1:5" ht="26.25" customHeight="1">
      <c r="A5" s="57"/>
      <c r="B5" s="3" t="s">
        <v>43</v>
      </c>
      <c r="C5" s="3" t="s">
        <v>43</v>
      </c>
      <c r="D5" s="65"/>
      <c r="E5" s="63"/>
    </row>
    <row r="6" spans="1:5" ht="24.75" customHeight="1">
      <c r="A6" s="1" t="s">
        <v>12</v>
      </c>
      <c r="B6" s="2">
        <v>182453</v>
      </c>
      <c r="C6" s="2">
        <v>201</v>
      </c>
      <c r="D6" s="2">
        <v>30000</v>
      </c>
      <c r="E6" s="2">
        <f>SUM(B6:D6)</f>
        <v>212654</v>
      </c>
    </row>
    <row r="7" spans="1:5" ht="24.75" customHeight="1">
      <c r="A7" s="1" t="s">
        <v>0</v>
      </c>
      <c r="B7" s="2">
        <v>159922</v>
      </c>
      <c r="C7" s="2">
        <v>201</v>
      </c>
      <c r="D7" s="2">
        <v>30000</v>
      </c>
      <c r="E7" s="2">
        <f aca="true" t="shared" si="0" ref="E7:E17">SUM(B7:D7)</f>
        <v>190123</v>
      </c>
    </row>
    <row r="8" spans="1:5" ht="24.75" customHeight="1">
      <c r="A8" s="1" t="s">
        <v>1</v>
      </c>
      <c r="B8" s="2">
        <v>143885</v>
      </c>
      <c r="C8" s="2">
        <v>201</v>
      </c>
      <c r="D8" s="2">
        <v>30000</v>
      </c>
      <c r="E8" s="2">
        <f t="shared" si="0"/>
        <v>174086</v>
      </c>
    </row>
    <row r="9" spans="1:5" ht="24.75" customHeight="1">
      <c r="A9" s="1" t="s">
        <v>2</v>
      </c>
      <c r="B9" s="2">
        <v>181591</v>
      </c>
      <c r="C9" s="2">
        <v>270</v>
      </c>
      <c r="D9" s="2">
        <v>30000</v>
      </c>
      <c r="E9" s="2">
        <f t="shared" si="0"/>
        <v>211861</v>
      </c>
    </row>
    <row r="10" spans="1:5" ht="24.75" customHeight="1">
      <c r="A10" s="1" t="s">
        <v>3</v>
      </c>
      <c r="B10" s="2">
        <v>157564</v>
      </c>
      <c r="C10" s="2">
        <v>305</v>
      </c>
      <c r="D10" s="2">
        <v>30000</v>
      </c>
      <c r="E10" s="2">
        <f t="shared" si="0"/>
        <v>187869</v>
      </c>
    </row>
    <row r="11" spans="1:5" ht="24.75" customHeight="1">
      <c r="A11" s="1" t="s">
        <v>4</v>
      </c>
      <c r="B11" s="2">
        <v>178022</v>
      </c>
      <c r="C11" s="2">
        <v>367</v>
      </c>
      <c r="D11" s="2">
        <v>20000</v>
      </c>
      <c r="E11" s="2">
        <f t="shared" si="0"/>
        <v>198389</v>
      </c>
    </row>
    <row r="12" spans="1:5" ht="24.75" customHeight="1">
      <c r="A12" s="1" t="s">
        <v>5</v>
      </c>
      <c r="B12" s="2">
        <v>172563</v>
      </c>
      <c r="C12" s="2">
        <v>271</v>
      </c>
      <c r="D12" s="2">
        <v>20000</v>
      </c>
      <c r="E12" s="2">
        <f t="shared" si="0"/>
        <v>192834</v>
      </c>
    </row>
    <row r="13" spans="1:5" ht="24.75" customHeight="1">
      <c r="A13" s="1" t="s">
        <v>6</v>
      </c>
      <c r="B13" s="9">
        <v>146523</v>
      </c>
      <c r="C13" s="9">
        <v>246</v>
      </c>
      <c r="D13" s="2">
        <v>20000</v>
      </c>
      <c r="E13" s="2">
        <f t="shared" si="0"/>
        <v>166769</v>
      </c>
    </row>
    <row r="14" spans="1:5" ht="24.75" customHeight="1">
      <c r="A14" s="1" t="s">
        <v>7</v>
      </c>
      <c r="B14" s="2">
        <v>154796</v>
      </c>
      <c r="C14" s="2">
        <v>388</v>
      </c>
      <c r="D14" s="2">
        <v>20000</v>
      </c>
      <c r="E14" s="2">
        <f t="shared" si="0"/>
        <v>175184</v>
      </c>
    </row>
    <row r="15" spans="1:5" ht="24.75" customHeight="1">
      <c r="A15" s="1" t="s">
        <v>8</v>
      </c>
      <c r="B15" s="2">
        <v>171715</v>
      </c>
      <c r="C15" s="2">
        <v>272</v>
      </c>
      <c r="D15" s="2">
        <v>20000</v>
      </c>
      <c r="E15" s="2">
        <f t="shared" si="0"/>
        <v>191987</v>
      </c>
    </row>
    <row r="16" spans="1:5" ht="24.75" customHeight="1">
      <c r="A16" s="1" t="s">
        <v>9</v>
      </c>
      <c r="B16" s="2">
        <v>167784</v>
      </c>
      <c r="C16" s="2">
        <v>289</v>
      </c>
      <c r="D16" s="2">
        <v>20000</v>
      </c>
      <c r="E16" s="2">
        <f t="shared" si="0"/>
        <v>188073</v>
      </c>
    </row>
    <row r="17" spans="1:5" ht="24.75" customHeight="1">
      <c r="A17" s="1" t="s">
        <v>10</v>
      </c>
      <c r="B17" s="2">
        <v>174228</v>
      </c>
      <c r="C17" s="2">
        <v>232</v>
      </c>
      <c r="D17" s="2">
        <v>20000</v>
      </c>
      <c r="E17" s="2">
        <f t="shared" si="0"/>
        <v>194460</v>
      </c>
    </row>
    <row r="18" spans="1:6" ht="27" customHeight="1">
      <c r="A18" s="5" t="s">
        <v>23</v>
      </c>
      <c r="B18" s="2">
        <f>SUM(B6:B17)</f>
        <v>1991046</v>
      </c>
      <c r="C18" s="2">
        <f>SUM(C6:C17)</f>
        <v>3243</v>
      </c>
      <c r="D18" s="2">
        <f>SUM(D6:D17)</f>
        <v>290000</v>
      </c>
      <c r="E18" s="2" t="s">
        <v>88</v>
      </c>
      <c r="F18" s="11"/>
    </row>
  </sheetData>
  <sheetProtection/>
  <mergeCells count="5">
    <mergeCell ref="A1:E1"/>
    <mergeCell ref="A3:A5"/>
    <mergeCell ref="B3:C3"/>
    <mergeCell ref="E3:E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5"/>
  <sheetViews>
    <sheetView zoomScalePageLayoutView="0" workbookViewId="0" topLeftCell="A43">
      <selection activeCell="A1" sqref="A1:E1"/>
    </sheetView>
  </sheetViews>
  <sheetFormatPr defaultColWidth="9.00390625" defaultRowHeight="16.5"/>
  <cols>
    <col min="1" max="1" width="10.375" style="53" customWidth="1"/>
    <col min="2" max="2" width="12.50390625" style="0" customWidth="1"/>
    <col min="3" max="3" width="58.50390625" style="0" customWidth="1"/>
    <col min="4" max="4" width="8.50390625" style="0" customWidth="1"/>
    <col min="5" max="5" width="11.375" style="0" customWidth="1"/>
    <col min="6" max="6" width="5.375" style="0" customWidth="1"/>
    <col min="7" max="7" width="5.875" style="0" customWidth="1"/>
    <col min="8" max="8" width="4.875" style="0" customWidth="1"/>
    <col min="9" max="9" width="7.125" style="0" customWidth="1"/>
    <col min="12" max="12" width="5.00390625" style="0" customWidth="1"/>
    <col min="14" max="14" width="5.125" style="0" customWidth="1"/>
    <col min="16" max="16" width="4.625" style="0" customWidth="1"/>
    <col min="18" max="18" width="5.125" style="0" customWidth="1"/>
    <col min="22" max="22" width="4.875" style="0" customWidth="1"/>
    <col min="23" max="23" width="5.875" style="0" customWidth="1"/>
    <col min="24" max="24" width="6.50390625" style="0" customWidth="1"/>
  </cols>
  <sheetData>
    <row r="1" spans="1:27" ht="24.75">
      <c r="A1" s="54" t="s">
        <v>225</v>
      </c>
      <c r="B1" s="54"/>
      <c r="C1" s="54"/>
      <c r="D1" s="54"/>
      <c r="E1" s="5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5" ht="16.5">
      <c r="A2" s="49" t="s">
        <v>614</v>
      </c>
      <c r="B2" s="48" t="s">
        <v>615</v>
      </c>
      <c r="C2" s="48" t="s">
        <v>616</v>
      </c>
      <c r="D2" s="48" t="s">
        <v>617</v>
      </c>
      <c r="E2" s="49" t="s">
        <v>618</v>
      </c>
    </row>
    <row r="3" spans="1:5" ht="16.5">
      <c r="A3" s="49" t="s">
        <v>619</v>
      </c>
      <c r="B3" s="48" t="s">
        <v>620</v>
      </c>
      <c r="C3" s="48" t="s">
        <v>621</v>
      </c>
      <c r="D3" s="50">
        <v>10</v>
      </c>
      <c r="E3" s="50">
        <v>149</v>
      </c>
    </row>
    <row r="4" spans="1:5" ht="16.5">
      <c r="A4" s="49" t="s">
        <v>622</v>
      </c>
      <c r="B4" s="48" t="s">
        <v>620</v>
      </c>
      <c r="C4" s="48" t="s">
        <v>621</v>
      </c>
      <c r="D4" s="50">
        <v>7</v>
      </c>
      <c r="E4" s="50">
        <v>125</v>
      </c>
    </row>
    <row r="5" spans="1:5" ht="16.5">
      <c r="A5" s="49" t="s">
        <v>623</v>
      </c>
      <c r="B5" s="48" t="s">
        <v>620</v>
      </c>
      <c r="C5" s="48" t="s">
        <v>621</v>
      </c>
      <c r="D5" s="50">
        <v>7</v>
      </c>
      <c r="E5" s="50">
        <v>125</v>
      </c>
    </row>
    <row r="6" spans="1:5" ht="16.5">
      <c r="A6" s="49" t="s">
        <v>624</v>
      </c>
      <c r="B6" s="48" t="s">
        <v>620</v>
      </c>
      <c r="C6" s="48" t="s">
        <v>621</v>
      </c>
      <c r="D6" s="50">
        <v>10</v>
      </c>
      <c r="E6" s="50">
        <v>149</v>
      </c>
    </row>
    <row r="7" spans="1:5" ht="16.5">
      <c r="A7" s="49" t="s">
        <v>625</v>
      </c>
      <c r="B7" s="48" t="s">
        <v>620</v>
      </c>
      <c r="C7" s="48" t="s">
        <v>621</v>
      </c>
      <c r="D7" s="50">
        <v>7</v>
      </c>
      <c r="E7" s="50">
        <v>125</v>
      </c>
    </row>
    <row r="8" spans="1:5" ht="16.5">
      <c r="A8" s="49" t="s">
        <v>619</v>
      </c>
      <c r="B8" s="48" t="s">
        <v>626</v>
      </c>
      <c r="C8" s="48" t="s">
        <v>627</v>
      </c>
      <c r="D8" s="50">
        <v>113</v>
      </c>
      <c r="E8" s="50">
        <v>1271</v>
      </c>
    </row>
    <row r="9" spans="1:5" ht="16.5">
      <c r="A9" s="49" t="s">
        <v>622</v>
      </c>
      <c r="B9" s="48" t="s">
        <v>626</v>
      </c>
      <c r="C9" s="48" t="s">
        <v>627</v>
      </c>
      <c r="D9" s="50">
        <v>119</v>
      </c>
      <c r="E9" s="50">
        <v>1346</v>
      </c>
    </row>
    <row r="10" spans="1:5" ht="16.5">
      <c r="A10" s="49" t="s">
        <v>623</v>
      </c>
      <c r="B10" s="48" t="s">
        <v>626</v>
      </c>
      <c r="C10" s="48" t="s">
        <v>627</v>
      </c>
      <c r="D10" s="50">
        <v>89</v>
      </c>
      <c r="E10" s="50">
        <v>972</v>
      </c>
    </row>
    <row r="11" spans="1:5" ht="16.5">
      <c r="A11" s="49" t="s">
        <v>624</v>
      </c>
      <c r="B11" s="48" t="s">
        <v>626</v>
      </c>
      <c r="C11" s="48" t="s">
        <v>627</v>
      </c>
      <c r="D11" s="50">
        <v>68</v>
      </c>
      <c r="E11" s="50">
        <v>718</v>
      </c>
    </row>
    <row r="12" spans="1:5" ht="16.5">
      <c r="A12" s="49" t="s">
        <v>625</v>
      </c>
      <c r="B12" s="48" t="s">
        <v>626</v>
      </c>
      <c r="C12" s="48" t="s">
        <v>627</v>
      </c>
      <c r="D12" s="50">
        <v>41</v>
      </c>
      <c r="E12" s="50">
        <v>433</v>
      </c>
    </row>
    <row r="13" spans="1:5" ht="16.5">
      <c r="A13" s="49" t="s">
        <v>619</v>
      </c>
      <c r="B13" s="48" t="s">
        <v>628</v>
      </c>
      <c r="C13" s="48" t="s">
        <v>629</v>
      </c>
      <c r="D13" s="50">
        <v>563</v>
      </c>
      <c r="E13" s="50">
        <v>7201</v>
      </c>
    </row>
    <row r="14" spans="1:5" ht="16.5">
      <c r="A14" s="49" t="s">
        <v>630</v>
      </c>
      <c r="B14" s="48" t="s">
        <v>628</v>
      </c>
      <c r="C14" s="48" t="s">
        <v>629</v>
      </c>
      <c r="D14" s="50">
        <v>471</v>
      </c>
      <c r="E14" s="50">
        <v>6040</v>
      </c>
    </row>
    <row r="15" spans="1:5" ht="16.5">
      <c r="A15" s="49" t="s">
        <v>622</v>
      </c>
      <c r="B15" s="48" t="s">
        <v>628</v>
      </c>
      <c r="C15" s="48" t="s">
        <v>629</v>
      </c>
      <c r="D15" s="50">
        <v>608</v>
      </c>
      <c r="E15" s="50">
        <v>7772</v>
      </c>
    </row>
    <row r="16" spans="1:5" ht="16.5">
      <c r="A16" s="49" t="s">
        <v>631</v>
      </c>
      <c r="B16" s="48" t="s">
        <v>628</v>
      </c>
      <c r="C16" s="48" t="s">
        <v>629</v>
      </c>
      <c r="D16" s="50">
        <v>520</v>
      </c>
      <c r="E16" s="50">
        <v>6659</v>
      </c>
    </row>
    <row r="17" spans="1:5" ht="16.5">
      <c r="A17" s="49" t="s">
        <v>623</v>
      </c>
      <c r="B17" s="48" t="s">
        <v>628</v>
      </c>
      <c r="C17" s="48" t="s">
        <v>629</v>
      </c>
      <c r="D17" s="50">
        <v>529</v>
      </c>
      <c r="E17" s="50">
        <v>6773</v>
      </c>
    </row>
    <row r="18" spans="1:5" ht="16.5">
      <c r="A18" s="49" t="s">
        <v>632</v>
      </c>
      <c r="B18" s="48" t="s">
        <v>628</v>
      </c>
      <c r="C18" s="48" t="s">
        <v>629</v>
      </c>
      <c r="D18" s="50">
        <v>557</v>
      </c>
      <c r="E18" s="50">
        <v>7127</v>
      </c>
    </row>
    <row r="19" spans="1:5" ht="16.5">
      <c r="A19" s="49" t="s">
        <v>624</v>
      </c>
      <c r="B19" s="48" t="s">
        <v>628</v>
      </c>
      <c r="C19" s="48" t="s">
        <v>629</v>
      </c>
      <c r="D19" s="50">
        <v>525</v>
      </c>
      <c r="E19" s="50">
        <v>6723</v>
      </c>
    </row>
    <row r="20" spans="1:5" ht="16.5">
      <c r="A20" s="49" t="s">
        <v>633</v>
      </c>
      <c r="B20" s="48" t="s">
        <v>628</v>
      </c>
      <c r="C20" s="48" t="s">
        <v>629</v>
      </c>
      <c r="D20" s="50">
        <v>470</v>
      </c>
      <c r="E20" s="50">
        <v>6026</v>
      </c>
    </row>
    <row r="21" spans="1:5" ht="16.5">
      <c r="A21" s="49" t="s">
        <v>625</v>
      </c>
      <c r="B21" s="48" t="s">
        <v>628</v>
      </c>
      <c r="C21" s="48" t="s">
        <v>629</v>
      </c>
      <c r="D21" s="50">
        <v>488</v>
      </c>
      <c r="E21" s="50">
        <v>6254</v>
      </c>
    </row>
    <row r="22" spans="1:5" ht="16.5">
      <c r="A22" s="49" t="s">
        <v>619</v>
      </c>
      <c r="B22" s="48" t="s">
        <v>634</v>
      </c>
      <c r="C22" s="48" t="s">
        <v>635</v>
      </c>
      <c r="D22" s="50">
        <v>1</v>
      </c>
      <c r="E22" s="50">
        <v>79</v>
      </c>
    </row>
    <row r="23" spans="1:5" ht="16.5">
      <c r="A23" s="49" t="s">
        <v>622</v>
      </c>
      <c r="B23" s="48" t="s">
        <v>634</v>
      </c>
      <c r="C23" s="48" t="s">
        <v>635</v>
      </c>
      <c r="D23" s="50">
        <v>1</v>
      </c>
      <c r="E23" s="50">
        <v>79</v>
      </c>
    </row>
    <row r="24" spans="1:5" ht="16.5">
      <c r="A24" s="49" t="s">
        <v>623</v>
      </c>
      <c r="B24" s="48" t="s">
        <v>634</v>
      </c>
      <c r="C24" s="48" t="s">
        <v>635</v>
      </c>
      <c r="D24" s="50">
        <v>4</v>
      </c>
      <c r="E24" s="50">
        <v>102</v>
      </c>
    </row>
    <row r="25" spans="1:5" ht="16.5">
      <c r="A25" s="49" t="s">
        <v>624</v>
      </c>
      <c r="B25" s="48" t="s">
        <v>634</v>
      </c>
      <c r="C25" s="48" t="s">
        <v>635</v>
      </c>
      <c r="D25" s="50">
        <v>4</v>
      </c>
      <c r="E25" s="50">
        <v>102</v>
      </c>
    </row>
    <row r="26" spans="1:5" ht="16.5">
      <c r="A26" s="49" t="s">
        <v>625</v>
      </c>
      <c r="B26" s="48" t="s">
        <v>634</v>
      </c>
      <c r="C26" s="48" t="s">
        <v>635</v>
      </c>
      <c r="D26" s="50">
        <v>2</v>
      </c>
      <c r="E26" s="50">
        <v>87</v>
      </c>
    </row>
    <row r="27" spans="1:5" ht="16.5">
      <c r="A27" s="49" t="s">
        <v>619</v>
      </c>
      <c r="B27" s="48" t="s">
        <v>636</v>
      </c>
      <c r="C27" s="48" t="s">
        <v>401</v>
      </c>
      <c r="D27" s="50">
        <v>3</v>
      </c>
      <c r="E27" s="50">
        <v>94</v>
      </c>
    </row>
    <row r="28" spans="1:5" ht="16.5">
      <c r="A28" s="49" t="s">
        <v>622</v>
      </c>
      <c r="B28" s="48" t="s">
        <v>636</v>
      </c>
      <c r="C28" s="48" t="s">
        <v>401</v>
      </c>
      <c r="D28" s="50">
        <v>4</v>
      </c>
      <c r="E28" s="50">
        <v>102</v>
      </c>
    </row>
    <row r="29" spans="1:5" ht="16.5">
      <c r="A29" s="49" t="s">
        <v>623</v>
      </c>
      <c r="B29" s="48" t="s">
        <v>636</v>
      </c>
      <c r="C29" s="48" t="s">
        <v>401</v>
      </c>
      <c r="D29" s="50">
        <v>0</v>
      </c>
      <c r="E29" s="50">
        <v>71</v>
      </c>
    </row>
    <row r="30" spans="1:5" ht="16.5">
      <c r="A30" s="49" t="s">
        <v>624</v>
      </c>
      <c r="B30" s="48" t="s">
        <v>636</v>
      </c>
      <c r="C30" s="48" t="s">
        <v>401</v>
      </c>
      <c r="D30" s="50">
        <v>0</v>
      </c>
      <c r="E30" s="50">
        <v>71</v>
      </c>
    </row>
    <row r="31" spans="1:5" ht="16.5">
      <c r="A31" s="49" t="s">
        <v>625</v>
      </c>
      <c r="B31" s="48" t="s">
        <v>636</v>
      </c>
      <c r="C31" s="48" t="s">
        <v>401</v>
      </c>
      <c r="D31" s="50">
        <v>0</v>
      </c>
      <c r="E31" s="50">
        <v>71</v>
      </c>
    </row>
    <row r="32" spans="1:5" ht="16.5">
      <c r="A32" s="49" t="s">
        <v>619</v>
      </c>
      <c r="B32" s="48" t="s">
        <v>637</v>
      </c>
      <c r="C32" s="48" t="s">
        <v>638</v>
      </c>
      <c r="D32" s="50">
        <v>2</v>
      </c>
      <c r="E32" s="50">
        <v>87</v>
      </c>
    </row>
    <row r="33" spans="1:5" ht="16.5">
      <c r="A33" s="49" t="s">
        <v>622</v>
      </c>
      <c r="B33" s="48" t="s">
        <v>637</v>
      </c>
      <c r="C33" s="48" t="s">
        <v>638</v>
      </c>
      <c r="D33" s="50">
        <v>2</v>
      </c>
      <c r="E33" s="50">
        <v>87</v>
      </c>
    </row>
    <row r="34" spans="1:5" ht="16.5">
      <c r="A34" s="49" t="s">
        <v>623</v>
      </c>
      <c r="B34" s="48" t="s">
        <v>637</v>
      </c>
      <c r="C34" s="48" t="s">
        <v>638</v>
      </c>
      <c r="D34" s="50">
        <v>3</v>
      </c>
      <c r="E34" s="50">
        <v>94</v>
      </c>
    </row>
    <row r="35" spans="1:5" ht="16.5">
      <c r="A35" s="49" t="s">
        <v>624</v>
      </c>
      <c r="B35" s="48" t="s">
        <v>637</v>
      </c>
      <c r="C35" s="48" t="s">
        <v>638</v>
      </c>
      <c r="D35" s="50">
        <v>1</v>
      </c>
      <c r="E35" s="50">
        <v>79</v>
      </c>
    </row>
    <row r="36" spans="1:5" ht="16.5">
      <c r="A36" s="49" t="s">
        <v>625</v>
      </c>
      <c r="B36" s="48" t="s">
        <v>637</v>
      </c>
      <c r="C36" s="48" t="s">
        <v>638</v>
      </c>
      <c r="D36" s="50">
        <v>2</v>
      </c>
      <c r="E36" s="50">
        <v>87</v>
      </c>
    </row>
    <row r="37" spans="1:5" ht="16.5">
      <c r="A37" s="49" t="s">
        <v>619</v>
      </c>
      <c r="B37" s="48" t="s">
        <v>639</v>
      </c>
      <c r="C37" s="48" t="s">
        <v>640</v>
      </c>
      <c r="D37" s="50">
        <v>0</v>
      </c>
      <c r="E37" s="50">
        <v>71</v>
      </c>
    </row>
    <row r="38" spans="1:5" ht="16.5">
      <c r="A38" s="49" t="s">
        <v>622</v>
      </c>
      <c r="B38" s="48" t="s">
        <v>639</v>
      </c>
      <c r="C38" s="48" t="s">
        <v>640</v>
      </c>
      <c r="D38" s="50">
        <v>0</v>
      </c>
      <c r="E38" s="50">
        <v>71</v>
      </c>
    </row>
    <row r="39" spans="1:5" ht="16.5">
      <c r="A39" s="49" t="s">
        <v>623</v>
      </c>
      <c r="B39" s="48" t="s">
        <v>639</v>
      </c>
      <c r="C39" s="48" t="s">
        <v>640</v>
      </c>
      <c r="D39" s="50">
        <v>0</v>
      </c>
      <c r="E39" s="50">
        <v>71</v>
      </c>
    </row>
    <row r="40" spans="1:5" ht="16.5">
      <c r="A40" s="49" t="s">
        <v>624</v>
      </c>
      <c r="B40" s="48" t="s">
        <v>639</v>
      </c>
      <c r="C40" s="48" t="s">
        <v>640</v>
      </c>
      <c r="D40" s="50">
        <v>1</v>
      </c>
      <c r="E40" s="50">
        <v>79</v>
      </c>
    </row>
    <row r="41" spans="1:5" ht="16.5">
      <c r="A41" s="49" t="s">
        <v>625</v>
      </c>
      <c r="B41" s="48" t="s">
        <v>639</v>
      </c>
      <c r="C41" s="48" t="s">
        <v>640</v>
      </c>
      <c r="D41" s="50">
        <v>0</v>
      </c>
      <c r="E41" s="50">
        <v>71</v>
      </c>
    </row>
    <row r="42" spans="1:5" ht="16.5">
      <c r="A42" s="49" t="s">
        <v>619</v>
      </c>
      <c r="B42" s="48" t="s">
        <v>641</v>
      </c>
      <c r="C42" s="48" t="s">
        <v>642</v>
      </c>
      <c r="D42" s="50">
        <v>130</v>
      </c>
      <c r="E42" s="50">
        <v>1485</v>
      </c>
    </row>
    <row r="43" spans="1:5" ht="16.5">
      <c r="A43" s="49" t="s">
        <v>622</v>
      </c>
      <c r="B43" s="48" t="s">
        <v>641</v>
      </c>
      <c r="C43" s="48" t="s">
        <v>642</v>
      </c>
      <c r="D43" s="50">
        <v>199</v>
      </c>
      <c r="E43" s="50">
        <v>2358</v>
      </c>
    </row>
    <row r="44" spans="1:5" ht="16.5">
      <c r="A44" s="49" t="s">
        <v>623</v>
      </c>
      <c r="B44" s="48" t="s">
        <v>641</v>
      </c>
      <c r="C44" s="48" t="s">
        <v>642</v>
      </c>
      <c r="D44" s="50">
        <v>169</v>
      </c>
      <c r="E44" s="50">
        <v>1979</v>
      </c>
    </row>
    <row r="45" spans="1:5" ht="16.5">
      <c r="A45" s="49" t="s">
        <v>624</v>
      </c>
      <c r="B45" s="48" t="s">
        <v>641</v>
      </c>
      <c r="C45" s="48" t="s">
        <v>642</v>
      </c>
      <c r="D45" s="50">
        <v>160</v>
      </c>
      <c r="E45" s="50">
        <v>1865</v>
      </c>
    </row>
    <row r="46" spans="1:5" ht="16.5">
      <c r="A46" s="49" t="s">
        <v>625</v>
      </c>
      <c r="B46" s="48" t="s">
        <v>641</v>
      </c>
      <c r="C46" s="48" t="s">
        <v>642</v>
      </c>
      <c r="D46" s="50">
        <v>86</v>
      </c>
      <c r="E46" s="50">
        <v>936</v>
      </c>
    </row>
    <row r="47" spans="1:5" ht="16.5">
      <c r="A47" s="49" t="s">
        <v>619</v>
      </c>
      <c r="B47" s="48" t="s">
        <v>643</v>
      </c>
      <c r="C47" s="48" t="s">
        <v>644</v>
      </c>
      <c r="D47" s="50">
        <v>12</v>
      </c>
      <c r="E47" s="50">
        <v>164</v>
      </c>
    </row>
    <row r="48" spans="1:5" ht="16.5">
      <c r="A48" s="49" t="s">
        <v>622</v>
      </c>
      <c r="B48" s="48" t="s">
        <v>643</v>
      </c>
      <c r="C48" s="48" t="s">
        <v>644</v>
      </c>
      <c r="D48" s="50">
        <v>12</v>
      </c>
      <c r="E48" s="50">
        <v>164</v>
      </c>
    </row>
    <row r="49" spans="1:5" ht="16.5">
      <c r="A49" s="49" t="s">
        <v>623</v>
      </c>
      <c r="B49" s="48" t="s">
        <v>643</v>
      </c>
      <c r="C49" s="48" t="s">
        <v>644</v>
      </c>
      <c r="D49" s="50">
        <v>49</v>
      </c>
      <c r="E49" s="50">
        <v>512</v>
      </c>
    </row>
    <row r="50" spans="1:5" ht="16.5">
      <c r="A50" s="49" t="s">
        <v>624</v>
      </c>
      <c r="B50" s="48" t="s">
        <v>643</v>
      </c>
      <c r="C50" s="48" t="s">
        <v>644</v>
      </c>
      <c r="D50" s="50">
        <v>19</v>
      </c>
      <c r="E50" s="50">
        <v>218</v>
      </c>
    </row>
    <row r="51" spans="1:5" ht="16.5">
      <c r="A51" s="49" t="s">
        <v>625</v>
      </c>
      <c r="B51" s="48" t="s">
        <v>643</v>
      </c>
      <c r="C51" s="48" t="s">
        <v>644</v>
      </c>
      <c r="D51" s="50">
        <v>13</v>
      </c>
      <c r="E51" s="50">
        <v>172</v>
      </c>
    </row>
    <row r="52" spans="1:5" ht="16.5">
      <c r="A52" s="49" t="s">
        <v>619</v>
      </c>
      <c r="B52" s="48" t="s">
        <v>645</v>
      </c>
      <c r="C52" s="48" t="s">
        <v>646</v>
      </c>
      <c r="D52" s="50">
        <v>0</v>
      </c>
      <c r="E52" s="50">
        <v>71</v>
      </c>
    </row>
    <row r="53" spans="1:5" ht="16.5">
      <c r="A53" s="49" t="s">
        <v>622</v>
      </c>
      <c r="B53" s="48" t="s">
        <v>645</v>
      </c>
      <c r="C53" s="48" t="s">
        <v>646</v>
      </c>
      <c r="D53" s="50">
        <v>1</v>
      </c>
      <c r="E53" s="50">
        <v>79</v>
      </c>
    </row>
    <row r="54" spans="1:5" ht="16.5">
      <c r="A54" s="49" t="s">
        <v>623</v>
      </c>
      <c r="B54" s="48" t="s">
        <v>645</v>
      </c>
      <c r="C54" s="48" t="s">
        <v>646</v>
      </c>
      <c r="D54" s="50">
        <v>1</v>
      </c>
      <c r="E54" s="50">
        <v>79</v>
      </c>
    </row>
    <row r="55" spans="1:5" ht="16.5">
      <c r="A55" s="49" t="s">
        <v>624</v>
      </c>
      <c r="B55" s="48" t="s">
        <v>645</v>
      </c>
      <c r="C55" s="48" t="s">
        <v>646</v>
      </c>
      <c r="D55" s="50">
        <v>0</v>
      </c>
      <c r="E55" s="50">
        <v>71</v>
      </c>
    </row>
    <row r="56" spans="1:5" ht="16.5">
      <c r="A56" s="49" t="s">
        <v>625</v>
      </c>
      <c r="B56" s="48" t="s">
        <v>645</v>
      </c>
      <c r="C56" s="48" t="s">
        <v>646</v>
      </c>
      <c r="D56" s="50">
        <v>1</v>
      </c>
      <c r="E56" s="50">
        <v>79</v>
      </c>
    </row>
    <row r="57" spans="1:5" ht="16.5">
      <c r="A57" s="49" t="s">
        <v>619</v>
      </c>
      <c r="B57" s="48" t="s">
        <v>647</v>
      </c>
      <c r="C57" s="48" t="s">
        <v>374</v>
      </c>
      <c r="D57" s="50">
        <v>265</v>
      </c>
      <c r="E57" s="50">
        <v>3193</v>
      </c>
    </row>
    <row r="58" spans="1:5" ht="16.5">
      <c r="A58" s="49" t="s">
        <v>622</v>
      </c>
      <c r="B58" s="48" t="s">
        <v>647</v>
      </c>
      <c r="C58" s="48" t="s">
        <v>374</v>
      </c>
      <c r="D58" s="50">
        <v>118</v>
      </c>
      <c r="E58" s="50">
        <v>1333</v>
      </c>
    </row>
    <row r="59" spans="1:5" ht="16.5">
      <c r="A59" s="49" t="s">
        <v>623</v>
      </c>
      <c r="B59" s="48" t="s">
        <v>647</v>
      </c>
      <c r="C59" s="48" t="s">
        <v>374</v>
      </c>
      <c r="D59" s="50">
        <v>185</v>
      </c>
      <c r="E59" s="50">
        <v>2181</v>
      </c>
    </row>
    <row r="60" spans="1:5" ht="16.5">
      <c r="A60" s="49" t="s">
        <v>624</v>
      </c>
      <c r="B60" s="48" t="s">
        <v>647</v>
      </c>
      <c r="C60" s="48" t="s">
        <v>374</v>
      </c>
      <c r="D60" s="50">
        <v>169</v>
      </c>
      <c r="E60" s="50">
        <v>1979</v>
      </c>
    </row>
    <row r="61" spans="1:5" ht="16.5">
      <c r="A61" s="49" t="s">
        <v>625</v>
      </c>
      <c r="B61" s="48" t="s">
        <v>647</v>
      </c>
      <c r="C61" s="48" t="s">
        <v>374</v>
      </c>
      <c r="D61" s="50">
        <v>85</v>
      </c>
      <c r="E61" s="50">
        <v>924</v>
      </c>
    </row>
    <row r="62" spans="1:5" ht="16.5">
      <c r="A62" s="49" t="s">
        <v>619</v>
      </c>
      <c r="B62" s="48" t="s">
        <v>648</v>
      </c>
      <c r="C62" s="48" t="s">
        <v>649</v>
      </c>
      <c r="D62" s="50">
        <v>2</v>
      </c>
      <c r="E62" s="50">
        <v>87</v>
      </c>
    </row>
    <row r="63" spans="1:5" ht="16.5">
      <c r="A63" s="49" t="s">
        <v>622</v>
      </c>
      <c r="B63" s="48" t="s">
        <v>648</v>
      </c>
      <c r="C63" s="48" t="s">
        <v>649</v>
      </c>
      <c r="D63" s="50">
        <v>0</v>
      </c>
      <c r="E63" s="50">
        <v>71</v>
      </c>
    </row>
    <row r="64" spans="1:5" ht="16.5">
      <c r="A64" s="49" t="s">
        <v>623</v>
      </c>
      <c r="B64" s="48" t="s">
        <v>648</v>
      </c>
      <c r="C64" s="48" t="s">
        <v>649</v>
      </c>
      <c r="D64" s="50">
        <v>1</v>
      </c>
      <c r="E64" s="50">
        <v>79</v>
      </c>
    </row>
    <row r="65" spans="1:5" ht="16.5">
      <c r="A65" s="49" t="s">
        <v>624</v>
      </c>
      <c r="B65" s="48" t="s">
        <v>648</v>
      </c>
      <c r="C65" s="48" t="s">
        <v>649</v>
      </c>
      <c r="D65" s="50">
        <v>2</v>
      </c>
      <c r="E65" s="50">
        <v>87</v>
      </c>
    </row>
    <row r="66" spans="1:5" ht="16.5">
      <c r="A66" s="49" t="s">
        <v>625</v>
      </c>
      <c r="B66" s="48" t="s">
        <v>648</v>
      </c>
      <c r="C66" s="48" t="s">
        <v>649</v>
      </c>
      <c r="D66" s="50">
        <v>2</v>
      </c>
      <c r="E66" s="50">
        <v>87</v>
      </c>
    </row>
    <row r="67" spans="1:5" ht="16.5">
      <c r="A67" s="49" t="s">
        <v>619</v>
      </c>
      <c r="B67" s="48" t="s">
        <v>650</v>
      </c>
      <c r="C67" s="48" t="s">
        <v>651</v>
      </c>
      <c r="D67" s="50">
        <v>47</v>
      </c>
      <c r="E67" s="50">
        <v>493</v>
      </c>
    </row>
    <row r="68" spans="1:5" ht="16.5">
      <c r="A68" s="49" t="s">
        <v>622</v>
      </c>
      <c r="B68" s="48" t="s">
        <v>650</v>
      </c>
      <c r="C68" s="48" t="s">
        <v>651</v>
      </c>
      <c r="D68" s="50">
        <v>17</v>
      </c>
      <c r="E68" s="50">
        <v>202</v>
      </c>
    </row>
    <row r="69" spans="1:5" ht="16.5">
      <c r="A69" s="49" t="s">
        <v>623</v>
      </c>
      <c r="B69" s="48" t="s">
        <v>650</v>
      </c>
      <c r="C69" s="48" t="s">
        <v>651</v>
      </c>
      <c r="D69" s="50">
        <v>0</v>
      </c>
      <c r="E69" s="50">
        <v>71</v>
      </c>
    </row>
    <row r="70" spans="1:5" ht="16.5">
      <c r="A70" s="49" t="s">
        <v>624</v>
      </c>
      <c r="B70" s="48" t="s">
        <v>650</v>
      </c>
      <c r="C70" s="48" t="s">
        <v>651</v>
      </c>
      <c r="D70" s="50">
        <v>0</v>
      </c>
      <c r="E70" s="50">
        <v>71</v>
      </c>
    </row>
    <row r="71" spans="1:5" ht="16.5">
      <c r="A71" s="49" t="s">
        <v>625</v>
      </c>
      <c r="B71" s="48" t="s">
        <v>650</v>
      </c>
      <c r="C71" s="48" t="s">
        <v>651</v>
      </c>
      <c r="D71" s="50">
        <v>1</v>
      </c>
      <c r="E71" s="50">
        <v>79</v>
      </c>
    </row>
    <row r="72" spans="1:5" ht="16.5">
      <c r="A72" s="49" t="s">
        <v>619</v>
      </c>
      <c r="B72" s="48" t="s">
        <v>652</v>
      </c>
      <c r="C72" s="48" t="s">
        <v>653</v>
      </c>
      <c r="D72" s="50">
        <v>33</v>
      </c>
      <c r="E72" s="50">
        <v>354</v>
      </c>
    </row>
    <row r="73" spans="1:5" ht="16.5">
      <c r="A73" s="49" t="s">
        <v>622</v>
      </c>
      <c r="B73" s="48" t="s">
        <v>652</v>
      </c>
      <c r="C73" s="48" t="s">
        <v>653</v>
      </c>
      <c r="D73" s="50">
        <v>32</v>
      </c>
      <c r="E73" s="50">
        <v>344</v>
      </c>
    </row>
    <row r="74" spans="1:5" ht="16.5">
      <c r="A74" s="49" t="s">
        <v>623</v>
      </c>
      <c r="B74" s="48" t="s">
        <v>652</v>
      </c>
      <c r="C74" s="48" t="s">
        <v>653</v>
      </c>
      <c r="D74" s="50">
        <v>43</v>
      </c>
      <c r="E74" s="50">
        <v>453</v>
      </c>
    </row>
    <row r="75" spans="1:5" ht="16.5">
      <c r="A75" s="49" t="s">
        <v>624</v>
      </c>
      <c r="B75" s="48" t="s">
        <v>652</v>
      </c>
      <c r="C75" s="48" t="s">
        <v>653</v>
      </c>
      <c r="D75" s="50">
        <v>35</v>
      </c>
      <c r="E75" s="50">
        <v>374</v>
      </c>
    </row>
    <row r="76" spans="1:5" ht="16.5">
      <c r="A76" s="49" t="s">
        <v>625</v>
      </c>
      <c r="B76" s="48" t="s">
        <v>652</v>
      </c>
      <c r="C76" s="48" t="s">
        <v>653</v>
      </c>
      <c r="D76" s="50">
        <v>7</v>
      </c>
      <c r="E76" s="50">
        <v>125</v>
      </c>
    </row>
    <row r="77" spans="1:5" ht="16.5">
      <c r="A77" s="49" t="s">
        <v>619</v>
      </c>
      <c r="B77" s="48" t="s">
        <v>654</v>
      </c>
      <c r="C77" s="48" t="s">
        <v>655</v>
      </c>
      <c r="D77" s="50">
        <v>9</v>
      </c>
      <c r="E77" s="50">
        <v>102</v>
      </c>
    </row>
    <row r="78" spans="1:5" ht="16.5">
      <c r="A78" s="49" t="s">
        <v>630</v>
      </c>
      <c r="B78" s="48" t="s">
        <v>654</v>
      </c>
      <c r="C78" s="48" t="s">
        <v>655</v>
      </c>
      <c r="D78" s="50">
        <v>8</v>
      </c>
      <c r="E78" s="50">
        <v>98</v>
      </c>
    </row>
    <row r="79" spans="1:5" ht="16.5">
      <c r="A79" s="49" t="s">
        <v>622</v>
      </c>
      <c r="B79" s="48" t="s">
        <v>654</v>
      </c>
      <c r="C79" s="48" t="s">
        <v>655</v>
      </c>
      <c r="D79" s="50">
        <v>7</v>
      </c>
      <c r="E79" s="50">
        <v>89</v>
      </c>
    </row>
    <row r="80" spans="1:5" ht="16.5">
      <c r="A80" s="49" t="s">
        <v>631</v>
      </c>
      <c r="B80" s="48" t="s">
        <v>654</v>
      </c>
      <c r="C80" s="48" t="s">
        <v>655</v>
      </c>
      <c r="D80" s="50">
        <v>16</v>
      </c>
      <c r="E80" s="50">
        <v>172</v>
      </c>
    </row>
    <row r="81" spans="1:5" ht="16.5">
      <c r="A81" s="49" t="s">
        <v>623</v>
      </c>
      <c r="B81" s="48" t="s">
        <v>654</v>
      </c>
      <c r="C81" s="48" t="s">
        <v>655</v>
      </c>
      <c r="D81" s="50">
        <v>4</v>
      </c>
      <c r="E81" s="50">
        <v>66</v>
      </c>
    </row>
    <row r="82" spans="1:5" ht="16.5">
      <c r="A82" s="49" t="s">
        <v>632</v>
      </c>
      <c r="B82" s="48" t="s">
        <v>654</v>
      </c>
      <c r="C82" s="48" t="s">
        <v>655</v>
      </c>
      <c r="D82" s="50">
        <v>5</v>
      </c>
      <c r="E82" s="50">
        <v>74</v>
      </c>
    </row>
    <row r="83" spans="1:5" ht="16.5">
      <c r="A83" s="49" t="s">
        <v>624</v>
      </c>
      <c r="B83" s="48" t="s">
        <v>654</v>
      </c>
      <c r="C83" s="48" t="s">
        <v>655</v>
      </c>
      <c r="D83" s="50">
        <v>8</v>
      </c>
      <c r="E83" s="50">
        <v>98</v>
      </c>
    </row>
    <row r="84" spans="1:5" ht="16.5">
      <c r="A84" s="49" t="s">
        <v>633</v>
      </c>
      <c r="B84" s="48" t="s">
        <v>654</v>
      </c>
      <c r="C84" s="48" t="s">
        <v>655</v>
      </c>
      <c r="D84" s="50">
        <v>2</v>
      </c>
      <c r="E84" s="50">
        <v>51</v>
      </c>
    </row>
    <row r="85" spans="1:5" ht="16.5">
      <c r="A85" s="49" t="s">
        <v>625</v>
      </c>
      <c r="B85" s="48" t="s">
        <v>654</v>
      </c>
      <c r="C85" s="48" t="s">
        <v>655</v>
      </c>
      <c r="D85" s="50">
        <v>4</v>
      </c>
      <c r="E85" s="50">
        <v>66</v>
      </c>
    </row>
    <row r="86" spans="1:5" ht="16.5">
      <c r="A86" s="49" t="s">
        <v>619</v>
      </c>
      <c r="B86" s="48" t="s">
        <v>656</v>
      </c>
      <c r="C86" s="48" t="s">
        <v>657</v>
      </c>
      <c r="D86" s="50">
        <v>8</v>
      </c>
      <c r="E86" s="50">
        <v>94</v>
      </c>
    </row>
    <row r="87" spans="1:5" ht="16.5">
      <c r="A87" s="49" t="s">
        <v>630</v>
      </c>
      <c r="B87" s="48" t="s">
        <v>656</v>
      </c>
      <c r="C87" s="48" t="s">
        <v>657</v>
      </c>
      <c r="D87" s="50">
        <v>9</v>
      </c>
      <c r="E87" s="50">
        <v>105</v>
      </c>
    </row>
    <row r="88" spans="1:5" ht="16.5">
      <c r="A88" s="49" t="s">
        <v>622</v>
      </c>
      <c r="B88" s="48" t="s">
        <v>656</v>
      </c>
      <c r="C88" s="48" t="s">
        <v>657</v>
      </c>
      <c r="D88" s="50">
        <v>8</v>
      </c>
      <c r="E88" s="50">
        <v>98</v>
      </c>
    </row>
    <row r="89" spans="1:5" ht="16.5">
      <c r="A89" s="49" t="s">
        <v>631</v>
      </c>
      <c r="B89" s="48" t="s">
        <v>656</v>
      </c>
      <c r="C89" s="48" t="s">
        <v>657</v>
      </c>
      <c r="D89" s="50">
        <v>2</v>
      </c>
      <c r="E89" s="50">
        <v>51</v>
      </c>
    </row>
    <row r="90" spans="1:5" ht="16.5">
      <c r="A90" s="49" t="s">
        <v>623</v>
      </c>
      <c r="B90" s="48" t="s">
        <v>656</v>
      </c>
      <c r="C90" s="48" t="s">
        <v>657</v>
      </c>
      <c r="D90" s="50">
        <v>6</v>
      </c>
      <c r="E90" s="50">
        <v>82</v>
      </c>
    </row>
    <row r="91" spans="1:5" ht="16.5">
      <c r="A91" s="49" t="s">
        <v>632</v>
      </c>
      <c r="B91" s="48" t="s">
        <v>656</v>
      </c>
      <c r="C91" s="48" t="s">
        <v>657</v>
      </c>
      <c r="D91" s="50">
        <v>11</v>
      </c>
      <c r="E91" s="50">
        <v>123</v>
      </c>
    </row>
    <row r="92" spans="1:5" ht="16.5">
      <c r="A92" s="49" t="s">
        <v>624</v>
      </c>
      <c r="B92" s="48" t="s">
        <v>656</v>
      </c>
      <c r="C92" s="48" t="s">
        <v>657</v>
      </c>
      <c r="D92" s="50">
        <v>15</v>
      </c>
      <c r="E92" s="50">
        <v>162</v>
      </c>
    </row>
    <row r="93" spans="1:5" ht="16.5">
      <c r="A93" s="49" t="s">
        <v>633</v>
      </c>
      <c r="B93" s="48" t="s">
        <v>656</v>
      </c>
      <c r="C93" s="48" t="s">
        <v>657</v>
      </c>
      <c r="D93" s="50">
        <v>4</v>
      </c>
      <c r="E93" s="50">
        <v>66</v>
      </c>
    </row>
    <row r="94" spans="1:5" ht="16.5">
      <c r="A94" s="49" t="s">
        <v>625</v>
      </c>
      <c r="B94" s="48" t="s">
        <v>656</v>
      </c>
      <c r="C94" s="48" t="s">
        <v>657</v>
      </c>
      <c r="D94" s="50">
        <v>0</v>
      </c>
      <c r="E94" s="50">
        <v>36</v>
      </c>
    </row>
    <row r="95" spans="1:5" ht="16.5">
      <c r="A95" s="49" t="s">
        <v>619</v>
      </c>
      <c r="B95" s="48" t="s">
        <v>658</v>
      </c>
      <c r="C95" s="48" t="s">
        <v>266</v>
      </c>
      <c r="D95" s="50">
        <v>22486</v>
      </c>
      <c r="E95" s="50">
        <v>286239</v>
      </c>
    </row>
    <row r="96" spans="1:5" ht="16.5">
      <c r="A96" s="49" t="s">
        <v>619</v>
      </c>
      <c r="B96" s="48" t="s">
        <v>659</v>
      </c>
      <c r="C96" s="48" t="s">
        <v>266</v>
      </c>
      <c r="D96" s="50">
        <v>272</v>
      </c>
      <c r="E96" s="50">
        <v>3518</v>
      </c>
    </row>
    <row r="97" spans="1:5" ht="16.5">
      <c r="A97" s="49" t="s">
        <v>630</v>
      </c>
      <c r="B97" s="48" t="s">
        <v>658</v>
      </c>
      <c r="C97" s="48" t="s">
        <v>266</v>
      </c>
      <c r="D97" s="50">
        <v>22556</v>
      </c>
      <c r="E97" s="50">
        <v>287127</v>
      </c>
    </row>
    <row r="98" spans="1:5" ht="16.5">
      <c r="A98" s="49" t="s">
        <v>630</v>
      </c>
      <c r="B98" s="48" t="s">
        <v>659</v>
      </c>
      <c r="C98" s="48" t="s">
        <v>266</v>
      </c>
      <c r="D98" s="50">
        <v>244</v>
      </c>
      <c r="E98" s="50">
        <v>3167</v>
      </c>
    </row>
    <row r="99" spans="1:5" ht="16.5">
      <c r="A99" s="49" t="s">
        <v>622</v>
      </c>
      <c r="B99" s="48" t="s">
        <v>658</v>
      </c>
      <c r="C99" s="48" t="s">
        <v>266</v>
      </c>
      <c r="D99" s="50">
        <v>21062</v>
      </c>
      <c r="E99" s="50">
        <v>268228</v>
      </c>
    </row>
    <row r="100" spans="1:5" ht="16.5">
      <c r="A100" s="49" t="s">
        <v>622</v>
      </c>
      <c r="B100" s="48" t="s">
        <v>659</v>
      </c>
      <c r="C100" s="48" t="s">
        <v>266</v>
      </c>
      <c r="D100" s="50">
        <v>165</v>
      </c>
      <c r="E100" s="50">
        <v>2169</v>
      </c>
    </row>
    <row r="101" spans="1:5" ht="16.5">
      <c r="A101" s="49" t="s">
        <v>631</v>
      </c>
      <c r="B101" s="48" t="s">
        <v>658</v>
      </c>
      <c r="C101" s="48" t="s">
        <v>266</v>
      </c>
      <c r="D101" s="50">
        <v>18044</v>
      </c>
      <c r="E101" s="50">
        <v>230051</v>
      </c>
    </row>
    <row r="102" spans="1:5" ht="16.5">
      <c r="A102" s="49" t="s">
        <v>631</v>
      </c>
      <c r="B102" s="48" t="s">
        <v>659</v>
      </c>
      <c r="C102" s="48" t="s">
        <v>266</v>
      </c>
      <c r="D102" s="50">
        <v>199</v>
      </c>
      <c r="E102" s="50">
        <v>2599</v>
      </c>
    </row>
    <row r="103" spans="1:5" ht="16.5">
      <c r="A103" s="49" t="s">
        <v>623</v>
      </c>
      <c r="B103" s="48" t="s">
        <v>658</v>
      </c>
      <c r="C103" s="48" t="s">
        <v>266</v>
      </c>
      <c r="D103" s="50">
        <v>16206</v>
      </c>
      <c r="E103" s="50">
        <v>206800</v>
      </c>
    </row>
    <row r="104" spans="1:5" ht="16.5">
      <c r="A104" s="49" t="s">
        <v>623</v>
      </c>
      <c r="B104" s="48" t="s">
        <v>659</v>
      </c>
      <c r="C104" s="48" t="s">
        <v>266</v>
      </c>
      <c r="D104" s="50">
        <v>155</v>
      </c>
      <c r="E104" s="50">
        <v>2042</v>
      </c>
    </row>
    <row r="105" spans="1:5" ht="16.5">
      <c r="A105" s="49" t="s">
        <v>632</v>
      </c>
      <c r="B105" s="48" t="s">
        <v>658</v>
      </c>
      <c r="C105" s="48" t="s">
        <v>266</v>
      </c>
      <c r="D105" s="50">
        <v>19639</v>
      </c>
      <c r="E105" s="50">
        <v>250228</v>
      </c>
    </row>
    <row r="106" spans="1:5" ht="16.5">
      <c r="A106" s="49" t="s">
        <v>632</v>
      </c>
      <c r="B106" s="48" t="s">
        <v>659</v>
      </c>
      <c r="C106" s="48" t="s">
        <v>266</v>
      </c>
      <c r="D106" s="50">
        <v>121</v>
      </c>
      <c r="E106" s="50">
        <v>1612</v>
      </c>
    </row>
    <row r="107" spans="1:5" ht="16.5">
      <c r="A107" s="49" t="s">
        <v>624</v>
      </c>
      <c r="B107" s="48" t="s">
        <v>658</v>
      </c>
      <c r="C107" s="48" t="s">
        <v>266</v>
      </c>
      <c r="D107" s="50">
        <v>20093</v>
      </c>
      <c r="E107" s="50">
        <v>255971</v>
      </c>
    </row>
    <row r="108" spans="1:5" ht="16.5">
      <c r="A108" s="49" t="s">
        <v>624</v>
      </c>
      <c r="B108" s="48" t="s">
        <v>659</v>
      </c>
      <c r="C108" s="48" t="s">
        <v>266</v>
      </c>
      <c r="D108" s="50">
        <v>134</v>
      </c>
      <c r="E108" s="50">
        <v>1776</v>
      </c>
    </row>
    <row r="109" spans="1:5" ht="16.5">
      <c r="A109" s="49" t="s">
        <v>633</v>
      </c>
      <c r="B109" s="48" t="s">
        <v>658</v>
      </c>
      <c r="C109" s="48" t="s">
        <v>266</v>
      </c>
      <c r="D109" s="50">
        <v>19504</v>
      </c>
      <c r="E109" s="50">
        <v>248521</v>
      </c>
    </row>
    <row r="110" spans="1:5" ht="16.5">
      <c r="A110" s="49" t="s">
        <v>633</v>
      </c>
      <c r="B110" s="48" t="s">
        <v>659</v>
      </c>
      <c r="C110" s="48" t="s">
        <v>266</v>
      </c>
      <c r="D110" s="50">
        <v>123</v>
      </c>
      <c r="E110" s="50">
        <v>1638</v>
      </c>
    </row>
    <row r="111" spans="1:5" ht="16.5">
      <c r="A111" s="49" t="s">
        <v>625</v>
      </c>
      <c r="B111" s="48" t="s">
        <v>658</v>
      </c>
      <c r="C111" s="48" t="s">
        <v>266</v>
      </c>
      <c r="D111" s="50">
        <v>19320</v>
      </c>
      <c r="E111" s="50">
        <v>246193</v>
      </c>
    </row>
    <row r="112" spans="1:5" ht="16.5">
      <c r="A112" s="49" t="s">
        <v>625</v>
      </c>
      <c r="B112" s="48" t="s">
        <v>659</v>
      </c>
      <c r="C112" s="48" t="s">
        <v>266</v>
      </c>
      <c r="D112" s="50">
        <v>182</v>
      </c>
      <c r="E112" s="50">
        <v>2383</v>
      </c>
    </row>
    <row r="113" spans="1:5" ht="16.5">
      <c r="A113" s="49" t="s">
        <v>619</v>
      </c>
      <c r="B113" s="48" t="s">
        <v>660</v>
      </c>
      <c r="C113" s="48" t="s">
        <v>661</v>
      </c>
      <c r="D113" s="50">
        <v>133</v>
      </c>
      <c r="E113" s="50">
        <v>1921</v>
      </c>
    </row>
    <row r="114" spans="1:5" ht="16.5">
      <c r="A114" s="49" t="s">
        <v>630</v>
      </c>
      <c r="B114" s="48" t="s">
        <v>660</v>
      </c>
      <c r="C114" s="48" t="s">
        <v>661</v>
      </c>
      <c r="D114" s="50">
        <v>95</v>
      </c>
      <c r="E114" s="50">
        <v>1443</v>
      </c>
    </row>
    <row r="115" spans="1:5" ht="16.5">
      <c r="A115" s="49" t="s">
        <v>622</v>
      </c>
      <c r="B115" s="48" t="s">
        <v>660</v>
      </c>
      <c r="C115" s="48" t="s">
        <v>661</v>
      </c>
      <c r="D115" s="50">
        <v>76</v>
      </c>
      <c r="E115" s="50">
        <v>1202</v>
      </c>
    </row>
    <row r="116" spans="1:5" ht="16.5">
      <c r="A116" s="49" t="s">
        <v>631</v>
      </c>
      <c r="B116" s="48" t="s">
        <v>660</v>
      </c>
      <c r="C116" s="48" t="s">
        <v>661</v>
      </c>
      <c r="D116" s="50">
        <v>114</v>
      </c>
      <c r="E116" s="50">
        <v>1683</v>
      </c>
    </row>
    <row r="117" spans="1:5" ht="16.5">
      <c r="A117" s="49" t="s">
        <v>623</v>
      </c>
      <c r="B117" s="48" t="s">
        <v>660</v>
      </c>
      <c r="C117" s="48" t="s">
        <v>661</v>
      </c>
      <c r="D117" s="50">
        <v>187</v>
      </c>
      <c r="E117" s="50">
        <v>2607</v>
      </c>
    </row>
    <row r="118" spans="1:5" ht="16.5">
      <c r="A118" s="49" t="s">
        <v>632</v>
      </c>
      <c r="B118" s="48" t="s">
        <v>660</v>
      </c>
      <c r="C118" s="48" t="s">
        <v>661</v>
      </c>
      <c r="D118" s="50">
        <v>1407</v>
      </c>
      <c r="E118" s="50">
        <v>18041</v>
      </c>
    </row>
    <row r="119" spans="1:5" ht="16.5">
      <c r="A119" s="49" t="s">
        <v>624</v>
      </c>
      <c r="B119" s="48" t="s">
        <v>660</v>
      </c>
      <c r="C119" s="48" t="s">
        <v>661</v>
      </c>
      <c r="D119" s="50">
        <v>145</v>
      </c>
      <c r="E119" s="50">
        <v>2076</v>
      </c>
    </row>
    <row r="120" spans="1:5" ht="16.5">
      <c r="A120" s="49" t="s">
        <v>633</v>
      </c>
      <c r="B120" s="48" t="s">
        <v>660</v>
      </c>
      <c r="C120" s="48" t="s">
        <v>661</v>
      </c>
      <c r="D120" s="50">
        <v>256</v>
      </c>
      <c r="E120" s="50">
        <v>3480</v>
      </c>
    </row>
    <row r="121" spans="1:5" ht="16.5">
      <c r="A121" s="49" t="s">
        <v>625</v>
      </c>
      <c r="B121" s="48" t="s">
        <v>660</v>
      </c>
      <c r="C121" s="48" t="s">
        <v>661</v>
      </c>
      <c r="D121" s="50">
        <v>330</v>
      </c>
      <c r="E121" s="50">
        <v>4417</v>
      </c>
    </row>
    <row r="122" spans="1:5" ht="16.5">
      <c r="A122" s="49" t="s">
        <v>619</v>
      </c>
      <c r="B122" s="48" t="s">
        <v>662</v>
      </c>
      <c r="C122" s="48" t="s">
        <v>663</v>
      </c>
      <c r="D122" s="50">
        <v>0</v>
      </c>
      <c r="E122" s="50">
        <v>71</v>
      </c>
    </row>
    <row r="123" spans="1:5" ht="16.5">
      <c r="A123" s="49" t="s">
        <v>622</v>
      </c>
      <c r="B123" s="48" t="s">
        <v>662</v>
      </c>
      <c r="C123" s="48" t="s">
        <v>663</v>
      </c>
      <c r="D123" s="50">
        <v>0</v>
      </c>
      <c r="E123" s="50">
        <v>71</v>
      </c>
    </row>
    <row r="124" spans="1:5" ht="16.5">
      <c r="A124" s="49" t="s">
        <v>623</v>
      </c>
      <c r="B124" s="48" t="s">
        <v>662</v>
      </c>
      <c r="C124" s="48" t="s">
        <v>663</v>
      </c>
      <c r="D124" s="50">
        <v>0</v>
      </c>
      <c r="E124" s="50">
        <v>47</v>
      </c>
    </row>
    <row r="125" spans="1:5" ht="16.5">
      <c r="A125" s="49" t="s">
        <v>619</v>
      </c>
      <c r="B125" s="48" t="s">
        <v>664</v>
      </c>
      <c r="C125" s="48" t="s">
        <v>665</v>
      </c>
      <c r="D125" s="50">
        <v>0</v>
      </c>
      <c r="E125" s="50">
        <v>71</v>
      </c>
    </row>
    <row r="126" spans="1:5" ht="16.5">
      <c r="A126" s="49" t="s">
        <v>622</v>
      </c>
      <c r="B126" s="48" t="s">
        <v>664</v>
      </c>
      <c r="C126" s="48" t="s">
        <v>665</v>
      </c>
      <c r="D126" s="50">
        <v>0</v>
      </c>
      <c r="E126" s="50">
        <v>71</v>
      </c>
    </row>
    <row r="127" spans="1:5" ht="16.5">
      <c r="A127" s="49" t="s">
        <v>623</v>
      </c>
      <c r="B127" s="48" t="s">
        <v>664</v>
      </c>
      <c r="C127" s="48" t="s">
        <v>665</v>
      </c>
      <c r="D127" s="50">
        <v>0</v>
      </c>
      <c r="E127" s="50">
        <v>71</v>
      </c>
    </row>
    <row r="128" spans="1:5" ht="16.5">
      <c r="A128" s="49" t="s">
        <v>624</v>
      </c>
      <c r="B128" s="48" t="s">
        <v>664</v>
      </c>
      <c r="C128" s="48" t="s">
        <v>665</v>
      </c>
      <c r="D128" s="50">
        <v>0</v>
      </c>
      <c r="E128" s="50">
        <v>71</v>
      </c>
    </row>
    <row r="129" spans="1:5" ht="16.5">
      <c r="A129" s="49" t="s">
        <v>625</v>
      </c>
      <c r="B129" s="48" t="s">
        <v>664</v>
      </c>
      <c r="C129" s="48" t="s">
        <v>665</v>
      </c>
      <c r="D129" s="50">
        <v>0</v>
      </c>
      <c r="E129" s="50">
        <v>71</v>
      </c>
    </row>
    <row r="130" spans="1:5" ht="16.5">
      <c r="A130" s="49" t="s">
        <v>619</v>
      </c>
      <c r="B130" s="48" t="s">
        <v>666</v>
      </c>
      <c r="C130" s="48" t="s">
        <v>667</v>
      </c>
      <c r="D130" s="50">
        <v>18</v>
      </c>
      <c r="E130" s="50">
        <v>281</v>
      </c>
    </row>
    <row r="131" spans="1:5" ht="16.5">
      <c r="A131" s="49" t="s">
        <v>630</v>
      </c>
      <c r="B131" s="48" t="s">
        <v>666</v>
      </c>
      <c r="C131" s="48" t="s">
        <v>667</v>
      </c>
      <c r="D131" s="50">
        <v>18</v>
      </c>
      <c r="E131" s="50">
        <v>284</v>
      </c>
    </row>
    <row r="132" spans="1:5" ht="16.5">
      <c r="A132" s="49" t="s">
        <v>622</v>
      </c>
      <c r="B132" s="48" t="s">
        <v>666</v>
      </c>
      <c r="C132" s="48" t="s">
        <v>667</v>
      </c>
      <c r="D132" s="50">
        <v>14</v>
      </c>
      <c r="E132" s="50">
        <v>226</v>
      </c>
    </row>
    <row r="133" spans="1:5" ht="16.5">
      <c r="A133" s="49" t="s">
        <v>631</v>
      </c>
      <c r="B133" s="48" t="s">
        <v>666</v>
      </c>
      <c r="C133" s="48" t="s">
        <v>667</v>
      </c>
      <c r="D133" s="50">
        <v>20</v>
      </c>
      <c r="E133" s="50">
        <v>314</v>
      </c>
    </row>
    <row r="134" spans="1:5" ht="16.5">
      <c r="A134" s="49" t="s">
        <v>623</v>
      </c>
      <c r="B134" s="48" t="s">
        <v>666</v>
      </c>
      <c r="C134" s="48" t="s">
        <v>667</v>
      </c>
      <c r="D134" s="50">
        <v>15</v>
      </c>
      <c r="E134" s="50">
        <v>241</v>
      </c>
    </row>
    <row r="135" spans="1:5" ht="16.5">
      <c r="A135" s="49" t="s">
        <v>632</v>
      </c>
      <c r="B135" s="48" t="s">
        <v>666</v>
      </c>
      <c r="C135" s="48" t="s">
        <v>667</v>
      </c>
      <c r="D135" s="50">
        <v>11</v>
      </c>
      <c r="E135" s="50">
        <v>182</v>
      </c>
    </row>
    <row r="136" spans="1:5" ht="16.5">
      <c r="A136" s="49" t="s">
        <v>624</v>
      </c>
      <c r="B136" s="48" t="s">
        <v>666</v>
      </c>
      <c r="C136" s="48" t="s">
        <v>667</v>
      </c>
      <c r="D136" s="50">
        <v>13</v>
      </c>
      <c r="E136" s="50">
        <v>212</v>
      </c>
    </row>
    <row r="137" spans="1:5" ht="16.5">
      <c r="A137" s="49" t="s">
        <v>633</v>
      </c>
      <c r="B137" s="48" t="s">
        <v>666</v>
      </c>
      <c r="C137" s="48" t="s">
        <v>667</v>
      </c>
      <c r="D137" s="50">
        <v>18</v>
      </c>
      <c r="E137" s="50">
        <v>284</v>
      </c>
    </row>
    <row r="138" spans="1:5" ht="16.5">
      <c r="A138" s="49" t="s">
        <v>625</v>
      </c>
      <c r="B138" s="48" t="s">
        <v>666</v>
      </c>
      <c r="C138" s="48" t="s">
        <v>667</v>
      </c>
      <c r="D138" s="50">
        <v>197</v>
      </c>
      <c r="E138" s="50">
        <v>3565</v>
      </c>
    </row>
    <row r="139" spans="1:5" ht="16.5">
      <c r="A139" s="49" t="s">
        <v>619</v>
      </c>
      <c r="B139" s="48" t="s">
        <v>668</v>
      </c>
      <c r="C139" s="48" t="s">
        <v>669</v>
      </c>
      <c r="D139" s="50">
        <v>36</v>
      </c>
      <c r="E139" s="50">
        <v>384</v>
      </c>
    </row>
    <row r="140" spans="1:5" ht="16.5">
      <c r="A140" s="49" t="s">
        <v>622</v>
      </c>
      <c r="B140" s="48" t="s">
        <v>668</v>
      </c>
      <c r="C140" s="48" t="s">
        <v>669</v>
      </c>
      <c r="D140" s="50">
        <v>30</v>
      </c>
      <c r="E140" s="50">
        <v>325</v>
      </c>
    </row>
    <row r="141" spans="1:5" ht="16.5">
      <c r="A141" s="49" t="s">
        <v>623</v>
      </c>
      <c r="B141" s="48" t="s">
        <v>668</v>
      </c>
      <c r="C141" s="48" t="s">
        <v>669</v>
      </c>
      <c r="D141" s="50">
        <v>0</v>
      </c>
      <c r="E141" s="50">
        <v>47</v>
      </c>
    </row>
    <row r="142" spans="1:5" ht="16.5">
      <c r="A142" s="49" t="s">
        <v>619</v>
      </c>
      <c r="B142" s="48" t="s">
        <v>670</v>
      </c>
      <c r="C142" s="48" t="s">
        <v>671</v>
      </c>
      <c r="D142" s="50">
        <v>0</v>
      </c>
      <c r="E142" s="50">
        <v>71</v>
      </c>
    </row>
    <row r="143" spans="1:5" ht="16.5">
      <c r="A143" s="49" t="s">
        <v>622</v>
      </c>
      <c r="B143" s="48" t="s">
        <v>670</v>
      </c>
      <c r="C143" s="48" t="s">
        <v>671</v>
      </c>
      <c r="D143" s="50">
        <v>0</v>
      </c>
      <c r="E143" s="50">
        <v>71</v>
      </c>
    </row>
    <row r="144" spans="1:5" ht="16.5">
      <c r="A144" s="49" t="s">
        <v>623</v>
      </c>
      <c r="B144" s="48" t="s">
        <v>670</v>
      </c>
      <c r="C144" s="48" t="s">
        <v>671</v>
      </c>
      <c r="D144" s="50">
        <v>3</v>
      </c>
      <c r="E144" s="50">
        <v>94</v>
      </c>
    </row>
    <row r="145" spans="1:5" ht="16.5">
      <c r="A145" s="49" t="s">
        <v>624</v>
      </c>
      <c r="B145" s="48" t="s">
        <v>670</v>
      </c>
      <c r="C145" s="48" t="s">
        <v>671</v>
      </c>
      <c r="D145" s="50">
        <v>1</v>
      </c>
      <c r="E145" s="50">
        <v>79</v>
      </c>
    </row>
    <row r="146" spans="1:5" ht="16.5">
      <c r="A146" s="49" t="s">
        <v>625</v>
      </c>
      <c r="B146" s="48" t="s">
        <v>670</v>
      </c>
      <c r="C146" s="48" t="s">
        <v>671</v>
      </c>
      <c r="D146" s="50">
        <v>1</v>
      </c>
      <c r="E146" s="50">
        <v>79</v>
      </c>
    </row>
    <row r="147" spans="1:5" ht="16.5">
      <c r="A147" s="49" t="s">
        <v>619</v>
      </c>
      <c r="B147" s="48" t="s">
        <v>672</v>
      </c>
      <c r="C147" s="48" t="s">
        <v>673</v>
      </c>
      <c r="D147" s="50">
        <v>998</v>
      </c>
      <c r="E147" s="50">
        <v>12703</v>
      </c>
    </row>
    <row r="148" spans="1:5" ht="16.5">
      <c r="A148" s="49" t="s">
        <v>630</v>
      </c>
      <c r="B148" s="48" t="s">
        <v>672</v>
      </c>
      <c r="C148" s="48" t="s">
        <v>673</v>
      </c>
      <c r="D148" s="50">
        <v>863</v>
      </c>
      <c r="E148" s="50">
        <v>10998</v>
      </c>
    </row>
    <row r="149" spans="1:5" ht="16.5">
      <c r="A149" s="49" t="s">
        <v>622</v>
      </c>
      <c r="B149" s="48" t="s">
        <v>672</v>
      </c>
      <c r="C149" s="48" t="s">
        <v>673</v>
      </c>
      <c r="D149" s="50">
        <v>946</v>
      </c>
      <c r="E149" s="50">
        <v>12048</v>
      </c>
    </row>
    <row r="150" spans="1:5" ht="16.5">
      <c r="A150" s="49" t="s">
        <v>631</v>
      </c>
      <c r="B150" s="48" t="s">
        <v>672</v>
      </c>
      <c r="C150" s="48" t="s">
        <v>673</v>
      </c>
      <c r="D150" s="50">
        <v>1122</v>
      </c>
      <c r="E150" s="50">
        <v>14274</v>
      </c>
    </row>
    <row r="151" spans="1:5" ht="16.5">
      <c r="A151" s="49" t="s">
        <v>623</v>
      </c>
      <c r="B151" s="48" t="s">
        <v>672</v>
      </c>
      <c r="C151" s="48" t="s">
        <v>673</v>
      </c>
      <c r="D151" s="50">
        <v>940</v>
      </c>
      <c r="E151" s="50">
        <v>11972</v>
      </c>
    </row>
    <row r="152" spans="1:5" ht="16.5">
      <c r="A152" s="49" t="s">
        <v>632</v>
      </c>
      <c r="B152" s="48" t="s">
        <v>672</v>
      </c>
      <c r="C152" s="48" t="s">
        <v>673</v>
      </c>
      <c r="D152" s="50">
        <v>488</v>
      </c>
      <c r="E152" s="50">
        <v>6254</v>
      </c>
    </row>
    <row r="153" spans="1:5" ht="16.5">
      <c r="A153" s="49" t="s">
        <v>624</v>
      </c>
      <c r="B153" s="48" t="s">
        <v>672</v>
      </c>
      <c r="C153" s="48" t="s">
        <v>673</v>
      </c>
      <c r="D153" s="50">
        <v>623</v>
      </c>
      <c r="E153" s="50">
        <v>7962</v>
      </c>
    </row>
    <row r="154" spans="1:5" ht="16.5">
      <c r="A154" s="49" t="s">
        <v>633</v>
      </c>
      <c r="B154" s="48" t="s">
        <v>672</v>
      </c>
      <c r="C154" s="48" t="s">
        <v>673</v>
      </c>
      <c r="D154" s="50">
        <v>568</v>
      </c>
      <c r="E154" s="50">
        <v>7266</v>
      </c>
    </row>
    <row r="155" spans="1:5" ht="16.5">
      <c r="A155" s="49" t="s">
        <v>625</v>
      </c>
      <c r="B155" s="48" t="s">
        <v>672</v>
      </c>
      <c r="C155" s="48" t="s">
        <v>673</v>
      </c>
      <c r="D155" s="50">
        <v>546</v>
      </c>
      <c r="E155" s="50">
        <v>6988</v>
      </c>
    </row>
    <row r="156" spans="1:5" ht="16.5">
      <c r="A156" s="49" t="s">
        <v>619</v>
      </c>
      <c r="B156" s="48" t="s">
        <v>674</v>
      </c>
      <c r="C156" s="48" t="s">
        <v>675</v>
      </c>
      <c r="D156" s="50">
        <v>172</v>
      </c>
      <c r="E156" s="50">
        <v>3021</v>
      </c>
    </row>
    <row r="157" spans="1:5" ht="16.5">
      <c r="A157" s="49" t="s">
        <v>630</v>
      </c>
      <c r="B157" s="48" t="s">
        <v>674</v>
      </c>
      <c r="C157" s="48" t="s">
        <v>675</v>
      </c>
      <c r="D157" s="50">
        <v>227</v>
      </c>
      <c r="E157" s="50">
        <v>3720</v>
      </c>
    </row>
    <row r="158" spans="1:5" ht="16.5">
      <c r="A158" s="49" t="s">
        <v>622</v>
      </c>
      <c r="B158" s="48" t="s">
        <v>674</v>
      </c>
      <c r="C158" s="48" t="s">
        <v>675</v>
      </c>
      <c r="D158" s="50">
        <v>580</v>
      </c>
      <c r="E158" s="50">
        <v>8185</v>
      </c>
    </row>
    <row r="159" spans="1:5" ht="16.5">
      <c r="A159" s="49" t="s">
        <v>631</v>
      </c>
      <c r="B159" s="48" t="s">
        <v>674</v>
      </c>
      <c r="C159" s="48" t="s">
        <v>675</v>
      </c>
      <c r="D159" s="50">
        <v>319</v>
      </c>
      <c r="E159" s="50">
        <v>4884</v>
      </c>
    </row>
    <row r="160" spans="1:5" ht="16.5">
      <c r="A160" s="49" t="s">
        <v>623</v>
      </c>
      <c r="B160" s="48" t="s">
        <v>674</v>
      </c>
      <c r="C160" s="48" t="s">
        <v>675</v>
      </c>
      <c r="D160" s="50">
        <v>1563</v>
      </c>
      <c r="E160" s="50">
        <v>20621</v>
      </c>
    </row>
    <row r="161" spans="1:5" ht="16.5">
      <c r="A161" s="49" t="s">
        <v>632</v>
      </c>
      <c r="B161" s="48" t="s">
        <v>674</v>
      </c>
      <c r="C161" s="48" t="s">
        <v>675</v>
      </c>
      <c r="D161" s="50">
        <v>100</v>
      </c>
      <c r="E161" s="50">
        <v>2113</v>
      </c>
    </row>
    <row r="162" spans="1:5" ht="16.5">
      <c r="A162" s="49" t="s">
        <v>624</v>
      </c>
      <c r="B162" s="48" t="s">
        <v>674</v>
      </c>
      <c r="C162" s="48" t="s">
        <v>675</v>
      </c>
      <c r="D162" s="50">
        <v>107</v>
      </c>
      <c r="E162" s="50">
        <v>2202</v>
      </c>
    </row>
    <row r="163" spans="1:5" ht="16.5">
      <c r="A163" s="49" t="s">
        <v>633</v>
      </c>
      <c r="B163" s="48" t="s">
        <v>674</v>
      </c>
      <c r="C163" s="48" t="s">
        <v>675</v>
      </c>
      <c r="D163" s="50">
        <v>100</v>
      </c>
      <c r="E163" s="50">
        <v>2113</v>
      </c>
    </row>
    <row r="164" spans="1:5" ht="16.5">
      <c r="A164" s="49" t="s">
        <v>625</v>
      </c>
      <c r="B164" s="48" t="s">
        <v>674</v>
      </c>
      <c r="C164" s="48" t="s">
        <v>675</v>
      </c>
      <c r="D164" s="50">
        <v>114</v>
      </c>
      <c r="E164" s="50">
        <v>2290</v>
      </c>
    </row>
    <row r="165" spans="1:5" ht="16.5">
      <c r="A165" s="49"/>
      <c r="B165" s="48"/>
      <c r="C165" s="51" t="s">
        <v>676</v>
      </c>
      <c r="D165" s="52">
        <f>SUM(D3:D164)</f>
        <v>201273</v>
      </c>
      <c r="E165" s="52">
        <f>SUM(E3:E164)</f>
        <v>2576124</v>
      </c>
    </row>
  </sheetData>
  <sheetProtection password="EBA7" sheet="1"/>
  <mergeCells count="1">
    <mergeCell ref="A1:E1"/>
  </mergeCells>
  <printOptions horizontalCentered="1"/>
  <pageMargins left="0.1968503937007874" right="0.1968503937007874" top="0.35433070866141736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1" sqref="A1:E1"/>
    </sheetView>
  </sheetViews>
  <sheetFormatPr defaultColWidth="9.00390625" defaultRowHeight="16.5"/>
  <cols>
    <col min="1" max="1" width="14.875" style="0" customWidth="1"/>
    <col min="2" max="2" width="51.50390625" style="0" customWidth="1"/>
    <col min="3" max="4" width="11.00390625" style="0" customWidth="1"/>
    <col min="5" max="5" width="13.875" style="0" customWidth="1"/>
    <col min="6" max="6" width="7.50390625" style="0" customWidth="1"/>
    <col min="8" max="8" width="8.00390625" style="0" customWidth="1"/>
    <col min="10" max="10" width="6.875" style="0" customWidth="1"/>
    <col min="21" max="21" width="8.00390625" style="0" customWidth="1"/>
    <col min="22" max="22" width="11.625" style="0" customWidth="1"/>
    <col min="23" max="23" width="11.375" style="0" customWidth="1"/>
    <col min="24" max="24" width="11.875" style="0" customWidth="1"/>
    <col min="25" max="25" width="12.00390625" style="0" customWidth="1"/>
  </cols>
  <sheetData>
    <row r="1" spans="1:25" ht="24.75">
      <c r="A1" s="54" t="s">
        <v>206</v>
      </c>
      <c r="B1" s="54"/>
      <c r="C1" s="54"/>
      <c r="D1" s="54"/>
      <c r="E1" s="5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5" ht="16.5">
      <c r="A2" s="37" t="s">
        <v>227</v>
      </c>
      <c r="B2" s="37" t="s">
        <v>228</v>
      </c>
      <c r="C2" s="38" t="s">
        <v>229</v>
      </c>
      <c r="D2" s="38" t="s">
        <v>230</v>
      </c>
      <c r="E2" s="38" t="s">
        <v>231</v>
      </c>
    </row>
    <row r="3" spans="1:5" ht="16.5">
      <c r="A3" s="37" t="s">
        <v>232</v>
      </c>
      <c r="B3" s="37" t="s">
        <v>233</v>
      </c>
      <c r="C3" s="38" t="s">
        <v>234</v>
      </c>
      <c r="D3" s="39">
        <v>1372</v>
      </c>
      <c r="E3" s="40" t="s">
        <v>235</v>
      </c>
    </row>
    <row r="4" spans="1:5" ht="16.5">
      <c r="A4" s="37" t="s">
        <v>232</v>
      </c>
      <c r="B4" s="37" t="s">
        <v>233</v>
      </c>
      <c r="C4" s="38" t="s">
        <v>236</v>
      </c>
      <c r="D4" s="39">
        <v>1279</v>
      </c>
      <c r="E4" s="40" t="s">
        <v>237</v>
      </c>
    </row>
    <row r="5" spans="1:5" ht="16.5">
      <c r="A5" s="37" t="s">
        <v>232</v>
      </c>
      <c r="B5" s="37" t="s">
        <v>233</v>
      </c>
      <c r="C5" s="38" t="s">
        <v>238</v>
      </c>
      <c r="D5" s="39">
        <v>1173</v>
      </c>
      <c r="E5" s="40" t="s">
        <v>239</v>
      </c>
    </row>
    <row r="6" spans="1:5" ht="16.5">
      <c r="A6" s="37" t="s">
        <v>232</v>
      </c>
      <c r="B6" s="37" t="s">
        <v>233</v>
      </c>
      <c r="C6" s="38" t="s">
        <v>240</v>
      </c>
      <c r="D6" s="39">
        <v>1285</v>
      </c>
      <c r="E6" s="40" t="s">
        <v>241</v>
      </c>
    </row>
    <row r="7" spans="1:5" ht="16.5">
      <c r="A7" s="37" t="s">
        <v>232</v>
      </c>
      <c r="B7" s="37" t="s">
        <v>233</v>
      </c>
      <c r="C7" s="38" t="s">
        <v>242</v>
      </c>
      <c r="D7" s="39">
        <v>1366</v>
      </c>
      <c r="E7" s="40" t="s">
        <v>243</v>
      </c>
    </row>
    <row r="8" spans="1:5" ht="16.5">
      <c r="A8" s="37" t="s">
        <v>244</v>
      </c>
      <c r="B8" s="37" t="s">
        <v>245</v>
      </c>
      <c r="C8" s="38" t="s">
        <v>234</v>
      </c>
      <c r="D8" s="39">
        <v>5200</v>
      </c>
      <c r="E8" s="40" t="s">
        <v>246</v>
      </c>
    </row>
    <row r="9" spans="1:5" ht="16.5">
      <c r="A9" s="37" t="s">
        <v>244</v>
      </c>
      <c r="B9" s="37" t="s">
        <v>245</v>
      </c>
      <c r="C9" s="38" t="s">
        <v>236</v>
      </c>
      <c r="D9" s="39">
        <v>5200</v>
      </c>
      <c r="E9" s="40" t="s">
        <v>246</v>
      </c>
    </row>
    <row r="10" spans="1:5" ht="16.5">
      <c r="A10" s="37" t="s">
        <v>244</v>
      </c>
      <c r="B10" s="37" t="s">
        <v>245</v>
      </c>
      <c r="C10" s="38" t="s">
        <v>238</v>
      </c>
      <c r="D10" s="39">
        <v>5920</v>
      </c>
      <c r="E10" s="40" t="s">
        <v>247</v>
      </c>
    </row>
    <row r="11" spans="1:5" ht="16.5">
      <c r="A11" s="37" t="s">
        <v>244</v>
      </c>
      <c r="B11" s="37" t="s">
        <v>245</v>
      </c>
      <c r="C11" s="38" t="s">
        <v>240</v>
      </c>
      <c r="D11" s="39">
        <v>6960</v>
      </c>
      <c r="E11" s="40" t="s">
        <v>248</v>
      </c>
    </row>
    <row r="12" spans="1:5" ht="16.5">
      <c r="A12" s="37" t="s">
        <v>244</v>
      </c>
      <c r="B12" s="37" t="s">
        <v>245</v>
      </c>
      <c r="C12" s="38" t="s">
        <v>242</v>
      </c>
      <c r="D12" s="39">
        <v>8160</v>
      </c>
      <c r="E12" s="40" t="s">
        <v>249</v>
      </c>
    </row>
    <row r="13" spans="1:5" ht="16.5">
      <c r="A13" s="37" t="s">
        <v>250</v>
      </c>
      <c r="B13" s="37" t="s">
        <v>251</v>
      </c>
      <c r="C13" s="38" t="s">
        <v>234</v>
      </c>
      <c r="D13" s="39">
        <v>40</v>
      </c>
      <c r="E13" s="40" t="s">
        <v>252</v>
      </c>
    </row>
    <row r="14" spans="1:5" ht="16.5">
      <c r="A14" s="37" t="s">
        <v>250</v>
      </c>
      <c r="B14" s="37" t="s">
        <v>251</v>
      </c>
      <c r="C14" s="38" t="s">
        <v>236</v>
      </c>
      <c r="D14" s="39">
        <v>40</v>
      </c>
      <c r="E14" s="40" t="s">
        <v>252</v>
      </c>
    </row>
    <row r="15" spans="1:5" ht="16.5">
      <c r="A15" s="37" t="s">
        <v>250</v>
      </c>
      <c r="B15" s="37" t="s">
        <v>251</v>
      </c>
      <c r="C15" s="38" t="s">
        <v>238</v>
      </c>
      <c r="D15" s="39">
        <v>40</v>
      </c>
      <c r="E15" s="40" t="s">
        <v>252</v>
      </c>
    </row>
    <row r="16" spans="1:5" ht="16.5">
      <c r="A16" s="37" t="s">
        <v>250</v>
      </c>
      <c r="B16" s="37" t="s">
        <v>251</v>
      </c>
      <c r="C16" s="38" t="s">
        <v>240</v>
      </c>
      <c r="D16" s="39">
        <v>40</v>
      </c>
      <c r="E16" s="40" t="s">
        <v>252</v>
      </c>
    </row>
    <row r="17" spans="1:5" ht="16.5">
      <c r="A17" s="37" t="s">
        <v>250</v>
      </c>
      <c r="B17" s="37" t="s">
        <v>251</v>
      </c>
      <c r="C17" s="38" t="s">
        <v>242</v>
      </c>
      <c r="D17" s="39">
        <v>40</v>
      </c>
      <c r="E17" s="40" t="s">
        <v>252</v>
      </c>
    </row>
    <row r="18" spans="1:5" ht="16.5">
      <c r="A18" s="37" t="s">
        <v>253</v>
      </c>
      <c r="B18" s="37" t="s">
        <v>254</v>
      </c>
      <c r="C18" s="38" t="s">
        <v>234</v>
      </c>
      <c r="D18" s="39">
        <v>40</v>
      </c>
      <c r="E18" s="40" t="s">
        <v>252</v>
      </c>
    </row>
    <row r="19" spans="1:5" ht="16.5">
      <c r="A19" s="37" t="s">
        <v>253</v>
      </c>
      <c r="B19" s="37" t="s">
        <v>254</v>
      </c>
      <c r="C19" s="38" t="s">
        <v>236</v>
      </c>
      <c r="D19" s="39">
        <v>40</v>
      </c>
      <c r="E19" s="40" t="s">
        <v>252</v>
      </c>
    </row>
    <row r="20" spans="1:5" ht="16.5">
      <c r="A20" s="37" t="s">
        <v>253</v>
      </c>
      <c r="B20" s="37" t="s">
        <v>254</v>
      </c>
      <c r="C20" s="38" t="s">
        <v>238</v>
      </c>
      <c r="D20" s="39">
        <v>40</v>
      </c>
      <c r="E20" s="40" t="s">
        <v>252</v>
      </c>
    </row>
    <row r="21" spans="1:5" ht="16.5">
      <c r="A21" s="37" t="s">
        <v>253</v>
      </c>
      <c r="B21" s="37" t="s">
        <v>254</v>
      </c>
      <c r="C21" s="38" t="s">
        <v>240</v>
      </c>
      <c r="D21" s="39">
        <v>40</v>
      </c>
      <c r="E21" s="40" t="s">
        <v>252</v>
      </c>
    </row>
    <row r="22" spans="1:5" ht="16.5">
      <c r="A22" s="37" t="s">
        <v>253</v>
      </c>
      <c r="B22" s="37" t="s">
        <v>254</v>
      </c>
      <c r="C22" s="38" t="s">
        <v>242</v>
      </c>
      <c r="D22" s="39">
        <v>40</v>
      </c>
      <c r="E22" s="40" t="s">
        <v>252</v>
      </c>
    </row>
    <row r="23" spans="1:5" ht="16.5">
      <c r="A23" s="37" t="s">
        <v>255</v>
      </c>
      <c r="B23" s="37" t="s">
        <v>256</v>
      </c>
      <c r="C23" s="38" t="s">
        <v>242</v>
      </c>
      <c r="D23" s="39">
        <v>1</v>
      </c>
      <c r="E23" s="40" t="s">
        <v>257</v>
      </c>
    </row>
    <row r="24" spans="1:5" ht="16.5">
      <c r="A24" s="37" t="s">
        <v>258</v>
      </c>
      <c r="B24" s="37" t="s">
        <v>259</v>
      </c>
      <c r="C24" s="38" t="s">
        <v>234</v>
      </c>
      <c r="D24" s="39">
        <v>398</v>
      </c>
      <c r="E24" s="40" t="s">
        <v>260</v>
      </c>
    </row>
    <row r="25" spans="1:5" ht="16.5">
      <c r="A25" s="37" t="s">
        <v>258</v>
      </c>
      <c r="B25" s="37" t="s">
        <v>259</v>
      </c>
      <c r="C25" s="38" t="s">
        <v>236</v>
      </c>
      <c r="D25" s="39">
        <v>535</v>
      </c>
      <c r="E25" s="40" t="s">
        <v>261</v>
      </c>
    </row>
    <row r="26" spans="1:5" ht="16.5">
      <c r="A26" s="37" t="s">
        <v>258</v>
      </c>
      <c r="B26" s="37" t="s">
        <v>259</v>
      </c>
      <c r="C26" s="38" t="s">
        <v>238</v>
      </c>
      <c r="D26" s="39">
        <v>1290</v>
      </c>
      <c r="E26" s="40" t="s">
        <v>262</v>
      </c>
    </row>
    <row r="27" spans="1:5" ht="16.5">
      <c r="A27" s="37" t="s">
        <v>258</v>
      </c>
      <c r="B27" s="37" t="s">
        <v>259</v>
      </c>
      <c r="C27" s="38" t="s">
        <v>240</v>
      </c>
      <c r="D27" s="39">
        <v>1548</v>
      </c>
      <c r="E27" s="40" t="s">
        <v>263</v>
      </c>
    </row>
    <row r="28" spans="1:5" ht="16.5">
      <c r="A28" s="37" t="s">
        <v>258</v>
      </c>
      <c r="B28" s="37" t="s">
        <v>259</v>
      </c>
      <c r="C28" s="38" t="s">
        <v>242</v>
      </c>
      <c r="D28" s="39">
        <v>674</v>
      </c>
      <c r="E28" s="40" t="s">
        <v>264</v>
      </c>
    </row>
    <row r="29" spans="1:5" ht="16.5">
      <c r="A29" s="37" t="s">
        <v>265</v>
      </c>
      <c r="B29" s="37" t="s">
        <v>266</v>
      </c>
      <c r="C29" s="38" t="s">
        <v>267</v>
      </c>
      <c r="D29" s="39">
        <v>418628</v>
      </c>
      <c r="E29" s="40" t="s">
        <v>268</v>
      </c>
    </row>
    <row r="30" spans="1:5" ht="16.5">
      <c r="A30" s="37" t="s">
        <v>265</v>
      </c>
      <c r="B30" s="37" t="s">
        <v>266</v>
      </c>
      <c r="C30" s="38" t="s">
        <v>234</v>
      </c>
      <c r="D30" s="39">
        <v>649460</v>
      </c>
      <c r="E30" s="40" t="s">
        <v>269</v>
      </c>
    </row>
    <row r="31" spans="1:5" ht="16.5">
      <c r="A31" s="37" t="s">
        <v>265</v>
      </c>
      <c r="B31" s="37" t="s">
        <v>266</v>
      </c>
      <c r="C31" s="38" t="s">
        <v>270</v>
      </c>
      <c r="D31" s="39">
        <v>588456</v>
      </c>
      <c r="E31" s="40" t="s">
        <v>271</v>
      </c>
    </row>
    <row r="32" spans="1:5" ht="16.5">
      <c r="A32" s="37" t="s">
        <v>265</v>
      </c>
      <c r="B32" s="37" t="s">
        <v>266</v>
      </c>
      <c r="C32" s="38" t="s">
        <v>236</v>
      </c>
      <c r="D32" s="39">
        <v>723248</v>
      </c>
      <c r="E32" s="40" t="s">
        <v>272</v>
      </c>
    </row>
    <row r="33" spans="1:5" ht="16.5">
      <c r="A33" s="37" t="s">
        <v>265</v>
      </c>
      <c r="B33" s="37" t="s">
        <v>266</v>
      </c>
      <c r="C33" s="38" t="s">
        <v>273</v>
      </c>
      <c r="D33" s="39">
        <v>770036</v>
      </c>
      <c r="E33" s="40" t="s">
        <v>274</v>
      </c>
    </row>
    <row r="34" spans="1:5" ht="16.5">
      <c r="A34" s="37" t="s">
        <v>265</v>
      </c>
      <c r="B34" s="37" t="s">
        <v>266</v>
      </c>
      <c r="C34" s="38" t="s">
        <v>238</v>
      </c>
      <c r="D34" s="39">
        <v>683232</v>
      </c>
      <c r="E34" s="40" t="s">
        <v>275</v>
      </c>
    </row>
    <row r="35" spans="1:5" ht="16.5">
      <c r="A35" s="37" t="s">
        <v>265</v>
      </c>
      <c r="B35" s="37" t="s">
        <v>266</v>
      </c>
      <c r="C35" s="38" t="s">
        <v>276</v>
      </c>
      <c r="D35" s="39">
        <v>714280</v>
      </c>
      <c r="E35" s="40" t="s">
        <v>277</v>
      </c>
    </row>
    <row r="36" spans="1:5" ht="16.5">
      <c r="A36" s="37" t="s">
        <v>265</v>
      </c>
      <c r="B36" s="37" t="s">
        <v>266</v>
      </c>
      <c r="C36" s="38" t="s">
        <v>240</v>
      </c>
      <c r="D36" s="39">
        <v>800132</v>
      </c>
      <c r="E36" s="40" t="s">
        <v>278</v>
      </c>
    </row>
    <row r="37" spans="1:5" ht="16.5">
      <c r="A37" s="37" t="s">
        <v>265</v>
      </c>
      <c r="B37" s="37" t="s">
        <v>266</v>
      </c>
      <c r="C37" s="38" t="s">
        <v>279</v>
      </c>
      <c r="D37" s="39">
        <v>783828</v>
      </c>
      <c r="E37" s="40" t="s">
        <v>280</v>
      </c>
    </row>
    <row r="38" spans="1:5" ht="16.5">
      <c r="A38" s="37" t="s">
        <v>265</v>
      </c>
      <c r="B38" s="37" t="s">
        <v>266</v>
      </c>
      <c r="C38" s="38" t="s">
        <v>242</v>
      </c>
      <c r="D38" s="39">
        <v>728168</v>
      </c>
      <c r="E38" s="40" t="s">
        <v>281</v>
      </c>
    </row>
    <row r="39" spans="1:5" ht="16.5">
      <c r="A39" s="37" t="s">
        <v>282</v>
      </c>
      <c r="B39" s="37" t="s">
        <v>283</v>
      </c>
      <c r="C39" s="38" t="s">
        <v>234</v>
      </c>
      <c r="D39" s="39">
        <v>1320</v>
      </c>
      <c r="E39" s="40" t="s">
        <v>284</v>
      </c>
    </row>
    <row r="40" spans="1:5" ht="16.5">
      <c r="A40" s="37" t="s">
        <v>282</v>
      </c>
      <c r="B40" s="37" t="s">
        <v>283</v>
      </c>
      <c r="C40" s="38" t="s">
        <v>236</v>
      </c>
      <c r="D40" s="39">
        <v>3320</v>
      </c>
      <c r="E40" s="40" t="s">
        <v>285</v>
      </c>
    </row>
    <row r="41" spans="1:5" ht="16.5">
      <c r="A41" s="37" t="s">
        <v>282</v>
      </c>
      <c r="B41" s="37" t="s">
        <v>283</v>
      </c>
      <c r="C41" s="38" t="s">
        <v>238</v>
      </c>
      <c r="D41" s="39">
        <v>3240</v>
      </c>
      <c r="E41" s="40" t="s">
        <v>286</v>
      </c>
    </row>
    <row r="42" spans="1:5" ht="16.5">
      <c r="A42" s="37" t="s">
        <v>282</v>
      </c>
      <c r="B42" s="37" t="s">
        <v>283</v>
      </c>
      <c r="C42" s="38" t="s">
        <v>240</v>
      </c>
      <c r="D42" s="39">
        <v>3720</v>
      </c>
      <c r="E42" s="40" t="s">
        <v>287</v>
      </c>
    </row>
    <row r="43" spans="1:5" ht="16.5">
      <c r="A43" s="37" t="s">
        <v>282</v>
      </c>
      <c r="B43" s="37" t="s">
        <v>283</v>
      </c>
      <c r="C43" s="38" t="s">
        <v>242</v>
      </c>
      <c r="D43" s="39">
        <v>2720</v>
      </c>
      <c r="E43" s="40" t="s">
        <v>288</v>
      </c>
    </row>
    <row r="44" spans="1:5" ht="16.5">
      <c r="A44" s="37" t="s">
        <v>289</v>
      </c>
      <c r="B44" s="37" t="s">
        <v>290</v>
      </c>
      <c r="C44" s="38" t="s">
        <v>234</v>
      </c>
      <c r="D44" s="39">
        <v>2160</v>
      </c>
      <c r="E44" s="40" t="s">
        <v>291</v>
      </c>
    </row>
    <row r="45" spans="1:5" ht="16.5">
      <c r="A45" s="37" t="s">
        <v>289</v>
      </c>
      <c r="B45" s="37" t="s">
        <v>290</v>
      </c>
      <c r="C45" s="38" t="s">
        <v>236</v>
      </c>
      <c r="D45" s="39">
        <v>2720</v>
      </c>
      <c r="E45" s="40" t="s">
        <v>292</v>
      </c>
    </row>
    <row r="46" spans="1:5" ht="16.5">
      <c r="A46" s="37" t="s">
        <v>289</v>
      </c>
      <c r="B46" s="37" t="s">
        <v>290</v>
      </c>
      <c r="C46" s="38" t="s">
        <v>238</v>
      </c>
      <c r="D46" s="39">
        <v>5080</v>
      </c>
      <c r="E46" s="40" t="s">
        <v>293</v>
      </c>
    </row>
    <row r="47" spans="1:5" ht="16.5">
      <c r="A47" s="37" t="s">
        <v>289</v>
      </c>
      <c r="B47" s="37" t="s">
        <v>290</v>
      </c>
      <c r="C47" s="38" t="s">
        <v>240</v>
      </c>
      <c r="D47" s="39">
        <v>4960</v>
      </c>
      <c r="E47" s="40" t="s">
        <v>294</v>
      </c>
    </row>
    <row r="48" spans="1:5" ht="16.5">
      <c r="A48" s="37" t="s">
        <v>289</v>
      </c>
      <c r="B48" s="37" t="s">
        <v>290</v>
      </c>
      <c r="C48" s="38" t="s">
        <v>242</v>
      </c>
      <c r="D48" s="39">
        <v>3800</v>
      </c>
      <c r="E48" s="40" t="s">
        <v>295</v>
      </c>
    </row>
    <row r="49" spans="1:5" ht="16.5">
      <c r="A49" s="37" t="s">
        <v>296</v>
      </c>
      <c r="B49" s="37" t="s">
        <v>297</v>
      </c>
      <c r="C49" s="38" t="s">
        <v>234</v>
      </c>
      <c r="D49" s="39">
        <v>190</v>
      </c>
      <c r="E49" s="40" t="s">
        <v>298</v>
      </c>
    </row>
    <row r="50" spans="1:5" ht="16.5">
      <c r="A50" s="37" t="s">
        <v>296</v>
      </c>
      <c r="B50" s="37" t="s">
        <v>297</v>
      </c>
      <c r="C50" s="38" t="s">
        <v>236</v>
      </c>
      <c r="D50" s="39">
        <v>284</v>
      </c>
      <c r="E50" s="40" t="s">
        <v>299</v>
      </c>
    </row>
    <row r="51" spans="1:5" ht="16.5">
      <c r="A51" s="37" t="s">
        <v>296</v>
      </c>
      <c r="B51" s="37" t="s">
        <v>297</v>
      </c>
      <c r="C51" s="38" t="s">
        <v>238</v>
      </c>
      <c r="D51" s="39">
        <v>668</v>
      </c>
      <c r="E51" s="40" t="s">
        <v>300</v>
      </c>
    </row>
    <row r="52" spans="1:5" ht="16.5">
      <c r="A52" s="37" t="s">
        <v>296</v>
      </c>
      <c r="B52" s="37" t="s">
        <v>297</v>
      </c>
      <c r="C52" s="38" t="s">
        <v>240</v>
      </c>
      <c r="D52" s="39">
        <v>757</v>
      </c>
      <c r="E52" s="40" t="s">
        <v>301</v>
      </c>
    </row>
    <row r="53" spans="1:5" ht="16.5">
      <c r="A53" s="37" t="s">
        <v>296</v>
      </c>
      <c r="B53" s="37" t="s">
        <v>297</v>
      </c>
      <c r="C53" s="38" t="s">
        <v>242</v>
      </c>
      <c r="D53" s="39">
        <v>408</v>
      </c>
      <c r="E53" s="40" t="s">
        <v>302</v>
      </c>
    </row>
    <row r="54" spans="1:5" ht="16.5">
      <c r="A54" s="37" t="s">
        <v>303</v>
      </c>
      <c r="B54" s="37" t="s">
        <v>304</v>
      </c>
      <c r="C54" s="38" t="s">
        <v>234</v>
      </c>
      <c r="D54" s="39">
        <v>487</v>
      </c>
      <c r="E54" s="40" t="s">
        <v>305</v>
      </c>
    </row>
    <row r="55" spans="1:5" ht="16.5">
      <c r="A55" s="37" t="s">
        <v>303</v>
      </c>
      <c r="B55" s="37" t="s">
        <v>304</v>
      </c>
      <c r="C55" s="38" t="s">
        <v>236</v>
      </c>
      <c r="D55" s="39">
        <v>266</v>
      </c>
      <c r="E55" s="40" t="s">
        <v>306</v>
      </c>
    </row>
    <row r="56" spans="1:5" ht="16.5">
      <c r="A56" s="37" t="s">
        <v>303</v>
      </c>
      <c r="B56" s="37" t="s">
        <v>304</v>
      </c>
      <c r="C56" s="38" t="s">
        <v>238</v>
      </c>
      <c r="D56" s="39">
        <v>40</v>
      </c>
      <c r="E56" s="40" t="s">
        <v>252</v>
      </c>
    </row>
    <row r="57" spans="1:5" ht="16.5">
      <c r="A57" s="37" t="s">
        <v>303</v>
      </c>
      <c r="B57" s="37" t="s">
        <v>304</v>
      </c>
      <c r="C57" s="38" t="s">
        <v>240</v>
      </c>
      <c r="D57" s="39">
        <v>40</v>
      </c>
      <c r="E57" s="40" t="s">
        <v>252</v>
      </c>
    </row>
    <row r="58" spans="1:5" ht="16.5">
      <c r="A58" s="37" t="s">
        <v>303</v>
      </c>
      <c r="B58" s="37" t="s">
        <v>304</v>
      </c>
      <c r="C58" s="38" t="s">
        <v>242</v>
      </c>
      <c r="D58" s="39">
        <v>40</v>
      </c>
      <c r="E58" s="40" t="s">
        <v>252</v>
      </c>
    </row>
    <row r="59" spans="1:5" ht="16.5">
      <c r="A59" s="37" t="s">
        <v>307</v>
      </c>
      <c r="B59" s="37" t="s">
        <v>308</v>
      </c>
      <c r="C59" s="38" t="s">
        <v>234</v>
      </c>
      <c r="D59" s="39">
        <v>40</v>
      </c>
      <c r="E59" s="40" t="s">
        <v>252</v>
      </c>
    </row>
    <row r="60" spans="1:5" ht="16.5">
      <c r="A60" s="37" t="s">
        <v>307</v>
      </c>
      <c r="B60" s="37" t="s">
        <v>308</v>
      </c>
      <c r="C60" s="38" t="s">
        <v>236</v>
      </c>
      <c r="D60" s="39">
        <v>40</v>
      </c>
      <c r="E60" s="40" t="s">
        <v>252</v>
      </c>
    </row>
    <row r="61" spans="1:5" ht="16.5">
      <c r="A61" s="37" t="s">
        <v>307</v>
      </c>
      <c r="B61" s="37" t="s">
        <v>308</v>
      </c>
      <c r="C61" s="38" t="s">
        <v>238</v>
      </c>
      <c r="D61" s="39">
        <v>236</v>
      </c>
      <c r="E61" s="40" t="s">
        <v>309</v>
      </c>
    </row>
    <row r="62" spans="1:5" ht="16.5">
      <c r="A62" s="37" t="s">
        <v>307</v>
      </c>
      <c r="B62" s="37" t="s">
        <v>308</v>
      </c>
      <c r="C62" s="38" t="s">
        <v>240</v>
      </c>
      <c r="D62" s="39">
        <v>174</v>
      </c>
      <c r="E62" s="40" t="s">
        <v>310</v>
      </c>
    </row>
    <row r="63" spans="1:5" ht="16.5">
      <c r="A63" s="37" t="s">
        <v>307</v>
      </c>
      <c r="B63" s="37" t="s">
        <v>308</v>
      </c>
      <c r="C63" s="38" t="s">
        <v>242</v>
      </c>
      <c r="D63" s="39">
        <v>415</v>
      </c>
      <c r="E63" s="40" t="s">
        <v>311</v>
      </c>
    </row>
    <row r="64" spans="1:5" ht="16.5">
      <c r="A64" s="37" t="s">
        <v>312</v>
      </c>
      <c r="B64" s="37" t="s">
        <v>313</v>
      </c>
      <c r="C64" s="38" t="s">
        <v>234</v>
      </c>
      <c r="D64" s="39">
        <v>40</v>
      </c>
      <c r="E64" s="40" t="s">
        <v>252</v>
      </c>
    </row>
    <row r="65" spans="1:5" ht="16.5">
      <c r="A65" s="37" t="s">
        <v>312</v>
      </c>
      <c r="B65" s="37" t="s">
        <v>313</v>
      </c>
      <c r="C65" s="38" t="s">
        <v>236</v>
      </c>
      <c r="D65" s="39">
        <v>40</v>
      </c>
      <c r="E65" s="40" t="s">
        <v>252</v>
      </c>
    </row>
    <row r="66" spans="1:5" ht="16.5">
      <c r="A66" s="37" t="s">
        <v>312</v>
      </c>
      <c r="B66" s="37" t="s">
        <v>313</v>
      </c>
      <c r="C66" s="38" t="s">
        <v>238</v>
      </c>
      <c r="D66" s="39">
        <v>330</v>
      </c>
      <c r="E66" s="40" t="s">
        <v>314</v>
      </c>
    </row>
    <row r="67" spans="1:5" ht="16.5">
      <c r="A67" s="37" t="s">
        <v>312</v>
      </c>
      <c r="B67" s="37" t="s">
        <v>313</v>
      </c>
      <c r="C67" s="38" t="s">
        <v>240</v>
      </c>
      <c r="D67" s="39">
        <v>40</v>
      </c>
      <c r="E67" s="40" t="s">
        <v>252</v>
      </c>
    </row>
    <row r="68" spans="1:5" ht="16.5">
      <c r="A68" s="37" t="s">
        <v>312</v>
      </c>
      <c r="B68" s="37" t="s">
        <v>313</v>
      </c>
      <c r="C68" s="38" t="s">
        <v>242</v>
      </c>
      <c r="D68" s="39">
        <v>307</v>
      </c>
      <c r="E68" s="40" t="s">
        <v>315</v>
      </c>
    </row>
    <row r="69" spans="1:5" ht="16.5">
      <c r="A69" s="37" t="s">
        <v>316</v>
      </c>
      <c r="B69" s="37" t="s">
        <v>317</v>
      </c>
      <c r="C69" s="38" t="s">
        <v>234</v>
      </c>
      <c r="D69" s="39">
        <v>124</v>
      </c>
      <c r="E69" s="40" t="s">
        <v>318</v>
      </c>
    </row>
    <row r="70" spans="1:5" ht="16.5">
      <c r="A70" s="37" t="s">
        <v>316</v>
      </c>
      <c r="B70" s="37" t="s">
        <v>317</v>
      </c>
      <c r="C70" s="38" t="s">
        <v>236</v>
      </c>
      <c r="D70" s="39">
        <v>40</v>
      </c>
      <c r="E70" s="40" t="s">
        <v>252</v>
      </c>
    </row>
    <row r="71" spans="1:5" ht="16.5">
      <c r="A71" s="37" t="s">
        <v>316</v>
      </c>
      <c r="B71" s="37" t="s">
        <v>317</v>
      </c>
      <c r="C71" s="38" t="s">
        <v>238</v>
      </c>
      <c r="D71" s="39">
        <v>557</v>
      </c>
      <c r="E71" s="40" t="s">
        <v>319</v>
      </c>
    </row>
    <row r="72" spans="1:5" ht="16.5">
      <c r="A72" s="37" t="s">
        <v>316</v>
      </c>
      <c r="B72" s="37" t="s">
        <v>317</v>
      </c>
      <c r="C72" s="38" t="s">
        <v>240</v>
      </c>
      <c r="D72" s="39">
        <v>40</v>
      </c>
      <c r="E72" s="40" t="s">
        <v>252</v>
      </c>
    </row>
    <row r="73" spans="1:5" ht="16.5">
      <c r="A73" s="37" t="s">
        <v>316</v>
      </c>
      <c r="B73" s="37" t="s">
        <v>317</v>
      </c>
      <c r="C73" s="38" t="s">
        <v>242</v>
      </c>
      <c r="D73" s="39">
        <v>461</v>
      </c>
      <c r="E73" s="40" t="s">
        <v>320</v>
      </c>
    </row>
    <row r="74" spans="1:5" ht="16.5">
      <c r="A74" s="37" t="s">
        <v>321</v>
      </c>
      <c r="B74" s="37" t="s">
        <v>322</v>
      </c>
      <c r="C74" s="38" t="s">
        <v>234</v>
      </c>
      <c r="D74" s="39">
        <v>175</v>
      </c>
      <c r="E74" s="40" t="s">
        <v>323</v>
      </c>
    </row>
    <row r="75" spans="1:5" ht="16.5">
      <c r="A75" s="37" t="s">
        <v>321</v>
      </c>
      <c r="B75" s="37" t="s">
        <v>322</v>
      </c>
      <c r="C75" s="38" t="s">
        <v>236</v>
      </c>
      <c r="D75" s="39">
        <v>106</v>
      </c>
      <c r="E75" s="40" t="s">
        <v>324</v>
      </c>
    </row>
    <row r="76" spans="1:5" ht="16.5">
      <c r="A76" s="37" t="s">
        <v>321</v>
      </c>
      <c r="B76" s="37" t="s">
        <v>322</v>
      </c>
      <c r="C76" s="38" t="s">
        <v>238</v>
      </c>
      <c r="D76" s="39">
        <v>166</v>
      </c>
      <c r="E76" s="40" t="s">
        <v>325</v>
      </c>
    </row>
    <row r="77" spans="1:5" ht="16.5">
      <c r="A77" s="37" t="s">
        <v>321</v>
      </c>
      <c r="B77" s="37" t="s">
        <v>322</v>
      </c>
      <c r="C77" s="38" t="s">
        <v>240</v>
      </c>
      <c r="D77" s="39">
        <v>81</v>
      </c>
      <c r="E77" s="40" t="s">
        <v>326</v>
      </c>
    </row>
    <row r="78" spans="1:5" ht="16.5">
      <c r="A78" s="37" t="s">
        <v>321</v>
      </c>
      <c r="B78" s="37" t="s">
        <v>322</v>
      </c>
      <c r="C78" s="38" t="s">
        <v>242</v>
      </c>
      <c r="D78" s="39">
        <v>166</v>
      </c>
      <c r="E78" s="40" t="s">
        <v>325</v>
      </c>
    </row>
    <row r="79" spans="1:5" ht="16.5">
      <c r="A79" s="37" t="s">
        <v>327</v>
      </c>
      <c r="B79" s="37" t="s">
        <v>328</v>
      </c>
      <c r="C79" s="38" t="s">
        <v>234</v>
      </c>
      <c r="D79" s="39">
        <v>91</v>
      </c>
      <c r="E79" s="40" t="s">
        <v>329</v>
      </c>
    </row>
    <row r="80" spans="1:5" ht="16.5">
      <c r="A80" s="37" t="s">
        <v>327</v>
      </c>
      <c r="B80" s="37" t="s">
        <v>328</v>
      </c>
      <c r="C80" s="38" t="s">
        <v>236</v>
      </c>
      <c r="D80" s="39">
        <v>432</v>
      </c>
      <c r="E80" s="40" t="s">
        <v>330</v>
      </c>
    </row>
    <row r="81" spans="1:5" ht="16.5">
      <c r="A81" s="37" t="s">
        <v>327</v>
      </c>
      <c r="B81" s="37" t="s">
        <v>328</v>
      </c>
      <c r="C81" s="38" t="s">
        <v>238</v>
      </c>
      <c r="D81" s="39">
        <v>564</v>
      </c>
      <c r="E81" s="40" t="s">
        <v>331</v>
      </c>
    </row>
    <row r="82" spans="1:5" ht="16.5">
      <c r="A82" s="37" t="s">
        <v>327</v>
      </c>
      <c r="B82" s="37" t="s">
        <v>328</v>
      </c>
      <c r="C82" s="38" t="s">
        <v>240</v>
      </c>
      <c r="D82" s="39">
        <v>40</v>
      </c>
      <c r="E82" s="40" t="s">
        <v>252</v>
      </c>
    </row>
    <row r="83" spans="1:5" ht="16.5">
      <c r="A83" s="37" t="s">
        <v>327</v>
      </c>
      <c r="B83" s="37" t="s">
        <v>328</v>
      </c>
      <c r="C83" s="38" t="s">
        <v>242</v>
      </c>
      <c r="D83" s="39">
        <v>203</v>
      </c>
      <c r="E83" s="40" t="s">
        <v>332</v>
      </c>
    </row>
    <row r="84" spans="1:5" ht="16.5">
      <c r="A84" s="37" t="s">
        <v>333</v>
      </c>
      <c r="B84" s="37" t="s">
        <v>334</v>
      </c>
      <c r="C84" s="38" t="s">
        <v>234</v>
      </c>
      <c r="D84" s="39">
        <v>40</v>
      </c>
      <c r="E84" s="40" t="s">
        <v>252</v>
      </c>
    </row>
    <row r="85" spans="1:5" ht="16.5">
      <c r="A85" s="37" t="s">
        <v>333</v>
      </c>
      <c r="B85" s="37" t="s">
        <v>334</v>
      </c>
      <c r="C85" s="38" t="s">
        <v>236</v>
      </c>
      <c r="D85" s="39">
        <v>40</v>
      </c>
      <c r="E85" s="40" t="s">
        <v>252</v>
      </c>
    </row>
    <row r="86" spans="1:5" ht="16.5">
      <c r="A86" s="37" t="s">
        <v>333</v>
      </c>
      <c r="B86" s="37" t="s">
        <v>334</v>
      </c>
      <c r="C86" s="38" t="s">
        <v>238</v>
      </c>
      <c r="D86" s="39">
        <v>260</v>
      </c>
      <c r="E86" s="40" t="s">
        <v>335</v>
      </c>
    </row>
    <row r="87" spans="1:5" ht="16.5">
      <c r="A87" s="37" t="s">
        <v>333</v>
      </c>
      <c r="B87" s="37" t="s">
        <v>334</v>
      </c>
      <c r="C87" s="38" t="s">
        <v>240</v>
      </c>
      <c r="D87" s="39">
        <v>40</v>
      </c>
      <c r="E87" s="40" t="s">
        <v>252</v>
      </c>
    </row>
    <row r="88" spans="1:5" ht="16.5">
      <c r="A88" s="37" t="s">
        <v>333</v>
      </c>
      <c r="B88" s="37" t="s">
        <v>334</v>
      </c>
      <c r="C88" s="38" t="s">
        <v>242</v>
      </c>
      <c r="D88" s="39">
        <v>121</v>
      </c>
      <c r="E88" s="40" t="s">
        <v>336</v>
      </c>
    </row>
    <row r="89" spans="1:5" ht="16.5">
      <c r="A89" s="37" t="s">
        <v>337</v>
      </c>
      <c r="B89" s="37" t="s">
        <v>338</v>
      </c>
      <c r="C89" s="38" t="s">
        <v>234</v>
      </c>
      <c r="D89" s="39">
        <v>1440</v>
      </c>
      <c r="E89" s="40" t="s">
        <v>339</v>
      </c>
    </row>
    <row r="90" spans="1:5" ht="16.5">
      <c r="A90" s="37" t="s">
        <v>337</v>
      </c>
      <c r="B90" s="37" t="s">
        <v>338</v>
      </c>
      <c r="C90" s="38" t="s">
        <v>236</v>
      </c>
      <c r="D90" s="39">
        <v>3040</v>
      </c>
      <c r="E90" s="40" t="s">
        <v>340</v>
      </c>
    </row>
    <row r="91" spans="1:5" ht="16.5">
      <c r="A91" s="37" t="s">
        <v>337</v>
      </c>
      <c r="B91" s="37" t="s">
        <v>338</v>
      </c>
      <c r="C91" s="38" t="s">
        <v>238</v>
      </c>
      <c r="D91" s="39">
        <v>3800</v>
      </c>
      <c r="E91" s="40" t="s">
        <v>341</v>
      </c>
    </row>
    <row r="92" spans="1:5" ht="16.5">
      <c r="A92" s="37" t="s">
        <v>337</v>
      </c>
      <c r="B92" s="37" t="s">
        <v>338</v>
      </c>
      <c r="C92" s="38" t="s">
        <v>240</v>
      </c>
      <c r="D92" s="39">
        <v>2600</v>
      </c>
      <c r="E92" s="40" t="s">
        <v>342</v>
      </c>
    </row>
    <row r="93" spans="1:5" ht="16.5">
      <c r="A93" s="37" t="s">
        <v>337</v>
      </c>
      <c r="B93" s="37" t="s">
        <v>338</v>
      </c>
      <c r="C93" s="38" t="s">
        <v>242</v>
      </c>
      <c r="D93" s="39">
        <v>2080</v>
      </c>
      <c r="E93" s="40" t="s">
        <v>343</v>
      </c>
    </row>
    <row r="94" spans="1:5" ht="16.5">
      <c r="A94" s="37" t="s">
        <v>344</v>
      </c>
      <c r="B94" s="37" t="s">
        <v>345</v>
      </c>
      <c r="C94" s="38" t="s">
        <v>234</v>
      </c>
      <c r="D94" s="39">
        <v>608</v>
      </c>
      <c r="E94" s="40" t="s">
        <v>346</v>
      </c>
    </row>
    <row r="95" spans="1:5" ht="16.5">
      <c r="A95" s="37" t="s">
        <v>344</v>
      </c>
      <c r="B95" s="37" t="s">
        <v>345</v>
      </c>
      <c r="C95" s="38" t="s">
        <v>236</v>
      </c>
      <c r="D95" s="39">
        <v>618</v>
      </c>
      <c r="E95" s="40" t="s">
        <v>347</v>
      </c>
    </row>
    <row r="96" spans="1:5" ht="16.5">
      <c r="A96" s="37" t="s">
        <v>344</v>
      </c>
      <c r="B96" s="37" t="s">
        <v>345</v>
      </c>
      <c r="C96" s="38" t="s">
        <v>238</v>
      </c>
      <c r="D96" s="39">
        <v>706</v>
      </c>
      <c r="E96" s="40" t="s">
        <v>348</v>
      </c>
    </row>
    <row r="97" spans="1:5" ht="16.5">
      <c r="A97" s="37" t="s">
        <v>344</v>
      </c>
      <c r="B97" s="37" t="s">
        <v>345</v>
      </c>
      <c r="C97" s="38" t="s">
        <v>240</v>
      </c>
      <c r="D97" s="39">
        <v>738</v>
      </c>
      <c r="E97" s="40" t="s">
        <v>349</v>
      </c>
    </row>
    <row r="98" spans="1:5" ht="16.5">
      <c r="A98" s="37" t="s">
        <v>344</v>
      </c>
      <c r="B98" s="37" t="s">
        <v>345</v>
      </c>
      <c r="C98" s="38" t="s">
        <v>242</v>
      </c>
      <c r="D98" s="39">
        <v>620</v>
      </c>
      <c r="E98" s="40" t="s">
        <v>350</v>
      </c>
    </row>
    <row r="99" spans="1:5" ht="16.5">
      <c r="A99" s="37" t="s">
        <v>351</v>
      </c>
      <c r="B99" s="37" t="s">
        <v>352</v>
      </c>
      <c r="C99" s="38" t="s">
        <v>234</v>
      </c>
      <c r="D99" s="39">
        <v>253</v>
      </c>
      <c r="E99" s="40" t="s">
        <v>353</v>
      </c>
    </row>
    <row r="100" spans="1:5" ht="16.5">
      <c r="A100" s="37" t="s">
        <v>351</v>
      </c>
      <c r="B100" s="37" t="s">
        <v>352</v>
      </c>
      <c r="C100" s="38" t="s">
        <v>236</v>
      </c>
      <c r="D100" s="39">
        <v>120</v>
      </c>
      <c r="E100" s="40" t="s">
        <v>354</v>
      </c>
    </row>
    <row r="101" spans="1:5" ht="16.5">
      <c r="A101" s="37" t="s">
        <v>351</v>
      </c>
      <c r="B101" s="37" t="s">
        <v>352</v>
      </c>
      <c r="C101" s="38" t="s">
        <v>238</v>
      </c>
      <c r="D101" s="39">
        <v>120</v>
      </c>
      <c r="E101" s="40" t="s">
        <v>354</v>
      </c>
    </row>
    <row r="102" spans="1:5" ht="16.5">
      <c r="A102" s="37" t="s">
        <v>351</v>
      </c>
      <c r="B102" s="37" t="s">
        <v>352</v>
      </c>
      <c r="C102" s="38" t="s">
        <v>240</v>
      </c>
      <c r="D102" s="39">
        <v>120</v>
      </c>
      <c r="E102" s="40" t="s">
        <v>354</v>
      </c>
    </row>
    <row r="103" spans="1:5" ht="16.5">
      <c r="A103" s="37" t="s">
        <v>351</v>
      </c>
      <c r="B103" s="37" t="s">
        <v>352</v>
      </c>
      <c r="C103" s="38" t="s">
        <v>242</v>
      </c>
      <c r="D103" s="39">
        <v>338</v>
      </c>
      <c r="E103" s="40" t="s">
        <v>355</v>
      </c>
    </row>
    <row r="104" spans="1:5" ht="16.5">
      <c r="A104" s="37" t="s">
        <v>356</v>
      </c>
      <c r="B104" s="37" t="s">
        <v>357</v>
      </c>
      <c r="C104" s="38" t="s">
        <v>234</v>
      </c>
      <c r="D104" s="39">
        <v>3748</v>
      </c>
      <c r="E104" s="40" t="s">
        <v>358</v>
      </c>
    </row>
    <row r="105" spans="1:5" ht="16.5">
      <c r="A105" s="37" t="s">
        <v>356</v>
      </c>
      <c r="B105" s="37" t="s">
        <v>357</v>
      </c>
      <c r="C105" s="38" t="s">
        <v>236</v>
      </c>
      <c r="D105" s="39">
        <v>5475</v>
      </c>
      <c r="E105" s="40" t="s">
        <v>359</v>
      </c>
    </row>
    <row r="106" spans="1:5" ht="16.5">
      <c r="A106" s="37" t="s">
        <v>356</v>
      </c>
      <c r="B106" s="37" t="s">
        <v>357</v>
      </c>
      <c r="C106" s="38" t="s">
        <v>238</v>
      </c>
      <c r="D106" s="39">
        <v>5593</v>
      </c>
      <c r="E106" s="40" t="s">
        <v>360</v>
      </c>
    </row>
    <row r="107" spans="1:5" ht="16.5">
      <c r="A107" s="37" t="s">
        <v>356</v>
      </c>
      <c r="B107" s="37" t="s">
        <v>357</v>
      </c>
      <c r="C107" s="38" t="s">
        <v>240</v>
      </c>
      <c r="D107" s="39">
        <v>4193</v>
      </c>
      <c r="E107" s="40" t="s">
        <v>361</v>
      </c>
    </row>
    <row r="108" spans="1:5" ht="16.5">
      <c r="A108" s="37" t="s">
        <v>356</v>
      </c>
      <c r="B108" s="37" t="s">
        <v>357</v>
      </c>
      <c r="C108" s="38" t="s">
        <v>242</v>
      </c>
      <c r="D108" s="39">
        <v>6666</v>
      </c>
      <c r="E108" s="40" t="s">
        <v>362</v>
      </c>
    </row>
    <row r="109" spans="1:5" ht="16.5">
      <c r="A109" s="37" t="s">
        <v>363</v>
      </c>
      <c r="B109" s="37" t="s">
        <v>364</v>
      </c>
      <c r="C109" s="38" t="s">
        <v>234</v>
      </c>
      <c r="D109" s="39">
        <v>40</v>
      </c>
      <c r="E109" s="40" t="s">
        <v>252</v>
      </c>
    </row>
    <row r="110" spans="1:5" ht="16.5">
      <c r="A110" s="37" t="s">
        <v>363</v>
      </c>
      <c r="B110" s="37" t="s">
        <v>364</v>
      </c>
      <c r="C110" s="38" t="s">
        <v>236</v>
      </c>
      <c r="D110" s="39">
        <v>40</v>
      </c>
      <c r="E110" s="40" t="s">
        <v>252</v>
      </c>
    </row>
    <row r="111" spans="1:5" ht="16.5">
      <c r="A111" s="37" t="s">
        <v>363</v>
      </c>
      <c r="B111" s="37" t="s">
        <v>364</v>
      </c>
      <c r="C111" s="38" t="s">
        <v>238</v>
      </c>
      <c r="D111" s="39">
        <v>208</v>
      </c>
      <c r="E111" s="40" t="s">
        <v>365</v>
      </c>
    </row>
    <row r="112" spans="1:5" ht="16.5">
      <c r="A112" s="37" t="s">
        <v>363</v>
      </c>
      <c r="B112" s="37" t="s">
        <v>364</v>
      </c>
      <c r="C112" s="38" t="s">
        <v>240</v>
      </c>
      <c r="D112" s="39">
        <v>40</v>
      </c>
      <c r="E112" s="40" t="s">
        <v>252</v>
      </c>
    </row>
    <row r="113" spans="1:5" ht="16.5">
      <c r="A113" s="37" t="s">
        <v>363</v>
      </c>
      <c r="B113" s="37" t="s">
        <v>364</v>
      </c>
      <c r="C113" s="38" t="s">
        <v>242</v>
      </c>
      <c r="D113" s="39">
        <v>266</v>
      </c>
      <c r="E113" s="40" t="s">
        <v>366</v>
      </c>
    </row>
    <row r="114" spans="1:5" ht="16.5">
      <c r="A114" s="37" t="s">
        <v>367</v>
      </c>
      <c r="B114" s="37" t="s">
        <v>368</v>
      </c>
      <c r="C114" s="38" t="s">
        <v>236</v>
      </c>
      <c r="D114" s="39">
        <v>67</v>
      </c>
      <c r="E114" s="40" t="s">
        <v>369</v>
      </c>
    </row>
    <row r="115" spans="1:5" ht="16.5">
      <c r="A115" s="37" t="s">
        <v>367</v>
      </c>
      <c r="B115" s="37" t="s">
        <v>368</v>
      </c>
      <c r="C115" s="38" t="s">
        <v>238</v>
      </c>
      <c r="D115" s="39">
        <v>254</v>
      </c>
      <c r="E115" s="40" t="s">
        <v>370</v>
      </c>
    </row>
    <row r="116" spans="1:5" ht="16.5">
      <c r="A116" s="37" t="s">
        <v>367</v>
      </c>
      <c r="B116" s="37" t="s">
        <v>368</v>
      </c>
      <c r="C116" s="38" t="s">
        <v>240</v>
      </c>
      <c r="D116" s="39">
        <v>108</v>
      </c>
      <c r="E116" s="40" t="s">
        <v>371</v>
      </c>
    </row>
    <row r="117" spans="1:5" ht="16.5">
      <c r="A117" s="37" t="s">
        <v>367</v>
      </c>
      <c r="B117" s="37" t="s">
        <v>368</v>
      </c>
      <c r="C117" s="38" t="s">
        <v>242</v>
      </c>
      <c r="D117" s="39">
        <v>84</v>
      </c>
      <c r="E117" s="40" t="s">
        <v>372</v>
      </c>
    </row>
    <row r="118" spans="1:5" ht="16.5">
      <c r="A118" s="37" t="s">
        <v>373</v>
      </c>
      <c r="B118" s="37" t="s">
        <v>374</v>
      </c>
      <c r="C118" s="38" t="s">
        <v>234</v>
      </c>
      <c r="D118" s="39">
        <v>440</v>
      </c>
      <c r="E118" s="40" t="s">
        <v>375</v>
      </c>
    </row>
    <row r="119" spans="1:5" ht="16.5">
      <c r="A119" s="37" t="s">
        <v>373</v>
      </c>
      <c r="B119" s="37" t="s">
        <v>374</v>
      </c>
      <c r="C119" s="38" t="s">
        <v>236</v>
      </c>
      <c r="D119" s="39">
        <v>560</v>
      </c>
      <c r="E119" s="40" t="s">
        <v>376</v>
      </c>
    </row>
    <row r="120" spans="1:5" ht="16.5">
      <c r="A120" s="37" t="s">
        <v>373</v>
      </c>
      <c r="B120" s="37" t="s">
        <v>374</v>
      </c>
      <c r="C120" s="38" t="s">
        <v>238</v>
      </c>
      <c r="D120" s="39">
        <v>760</v>
      </c>
      <c r="E120" s="40" t="s">
        <v>377</v>
      </c>
    </row>
    <row r="121" spans="1:5" ht="16.5">
      <c r="A121" s="37" t="s">
        <v>373</v>
      </c>
      <c r="B121" s="37" t="s">
        <v>374</v>
      </c>
      <c r="C121" s="38" t="s">
        <v>240</v>
      </c>
      <c r="D121" s="39">
        <v>560</v>
      </c>
      <c r="E121" s="40" t="s">
        <v>378</v>
      </c>
    </row>
    <row r="122" spans="1:5" ht="16.5">
      <c r="A122" s="37" t="s">
        <v>373</v>
      </c>
      <c r="B122" s="37" t="s">
        <v>374</v>
      </c>
      <c r="C122" s="38" t="s">
        <v>242</v>
      </c>
      <c r="D122" s="39">
        <v>720</v>
      </c>
      <c r="E122" s="40" t="s">
        <v>379</v>
      </c>
    </row>
    <row r="123" spans="1:5" ht="16.5">
      <c r="A123" s="37" t="s">
        <v>380</v>
      </c>
      <c r="B123" s="37" t="s">
        <v>381</v>
      </c>
      <c r="C123" s="38" t="s">
        <v>234</v>
      </c>
      <c r="D123" s="39">
        <v>40</v>
      </c>
      <c r="E123" s="40" t="s">
        <v>252</v>
      </c>
    </row>
    <row r="124" spans="1:5" ht="16.5">
      <c r="A124" s="37" t="s">
        <v>380</v>
      </c>
      <c r="B124" s="37" t="s">
        <v>381</v>
      </c>
      <c r="C124" s="38" t="s">
        <v>236</v>
      </c>
      <c r="D124" s="39">
        <v>40</v>
      </c>
      <c r="E124" s="40" t="s">
        <v>252</v>
      </c>
    </row>
    <row r="125" spans="1:5" ht="16.5">
      <c r="A125" s="37" t="s">
        <v>380</v>
      </c>
      <c r="B125" s="37" t="s">
        <v>381</v>
      </c>
      <c r="C125" s="38" t="s">
        <v>238</v>
      </c>
      <c r="D125" s="39">
        <v>40</v>
      </c>
      <c r="E125" s="40" t="s">
        <v>252</v>
      </c>
    </row>
    <row r="126" spans="1:5" ht="16.5">
      <c r="A126" s="37" t="s">
        <v>380</v>
      </c>
      <c r="B126" s="37" t="s">
        <v>381</v>
      </c>
      <c r="C126" s="38" t="s">
        <v>240</v>
      </c>
      <c r="D126" s="39">
        <v>40</v>
      </c>
      <c r="E126" s="40" t="s">
        <v>252</v>
      </c>
    </row>
    <row r="127" spans="1:5" ht="16.5">
      <c r="A127" s="37" t="s">
        <v>380</v>
      </c>
      <c r="B127" s="37" t="s">
        <v>381</v>
      </c>
      <c r="C127" s="38" t="s">
        <v>242</v>
      </c>
      <c r="D127" s="39">
        <v>40</v>
      </c>
      <c r="E127" s="40" t="s">
        <v>252</v>
      </c>
    </row>
    <row r="128" spans="1:5" ht="16.5">
      <c r="A128" s="37" t="s">
        <v>382</v>
      </c>
      <c r="B128" s="37" t="s">
        <v>383</v>
      </c>
      <c r="C128" s="38" t="s">
        <v>234</v>
      </c>
      <c r="D128" s="39">
        <v>146</v>
      </c>
      <c r="E128" s="40" t="s">
        <v>384</v>
      </c>
    </row>
    <row r="129" spans="1:5" ht="16.5">
      <c r="A129" s="37" t="s">
        <v>382</v>
      </c>
      <c r="B129" s="37" t="s">
        <v>383</v>
      </c>
      <c r="C129" s="38" t="s">
        <v>236</v>
      </c>
      <c r="D129" s="39">
        <v>354</v>
      </c>
      <c r="E129" s="40" t="s">
        <v>385</v>
      </c>
    </row>
    <row r="130" spans="1:5" ht="16.5">
      <c r="A130" s="37" t="s">
        <v>382</v>
      </c>
      <c r="B130" s="37" t="s">
        <v>383</v>
      </c>
      <c r="C130" s="38" t="s">
        <v>238</v>
      </c>
      <c r="D130" s="39">
        <v>279</v>
      </c>
      <c r="E130" s="40" t="s">
        <v>386</v>
      </c>
    </row>
    <row r="131" spans="1:5" ht="16.5">
      <c r="A131" s="37" t="s">
        <v>382</v>
      </c>
      <c r="B131" s="37" t="s">
        <v>383</v>
      </c>
      <c r="C131" s="38" t="s">
        <v>240</v>
      </c>
      <c r="D131" s="39">
        <v>40</v>
      </c>
      <c r="E131" s="40" t="s">
        <v>252</v>
      </c>
    </row>
    <row r="132" spans="1:5" ht="16.5">
      <c r="A132" s="37" t="s">
        <v>382</v>
      </c>
      <c r="B132" s="37" t="s">
        <v>383</v>
      </c>
      <c r="C132" s="38" t="s">
        <v>242</v>
      </c>
      <c r="D132" s="39">
        <v>40</v>
      </c>
      <c r="E132" s="40" t="s">
        <v>252</v>
      </c>
    </row>
    <row r="133" spans="1:5" ht="16.5">
      <c r="A133" s="37" t="s">
        <v>387</v>
      </c>
      <c r="B133" s="37" t="s">
        <v>388</v>
      </c>
      <c r="C133" s="38" t="s">
        <v>236</v>
      </c>
      <c r="D133" s="39">
        <v>47</v>
      </c>
      <c r="E133" s="40" t="s">
        <v>389</v>
      </c>
    </row>
    <row r="134" spans="1:5" ht="16.5">
      <c r="A134" s="37" t="s">
        <v>387</v>
      </c>
      <c r="B134" s="37" t="s">
        <v>388</v>
      </c>
      <c r="C134" s="38" t="s">
        <v>238</v>
      </c>
      <c r="D134" s="39">
        <v>130</v>
      </c>
      <c r="E134" s="40" t="s">
        <v>390</v>
      </c>
    </row>
    <row r="135" spans="1:5" ht="16.5">
      <c r="A135" s="37" t="s">
        <v>387</v>
      </c>
      <c r="B135" s="37" t="s">
        <v>388</v>
      </c>
      <c r="C135" s="38" t="s">
        <v>240</v>
      </c>
      <c r="D135" s="39">
        <v>126</v>
      </c>
      <c r="E135" s="40" t="s">
        <v>391</v>
      </c>
    </row>
    <row r="136" spans="1:5" ht="16.5">
      <c r="A136" s="37" t="s">
        <v>387</v>
      </c>
      <c r="B136" s="37" t="s">
        <v>388</v>
      </c>
      <c r="C136" s="38" t="s">
        <v>242</v>
      </c>
      <c r="D136" s="39">
        <v>216</v>
      </c>
      <c r="E136" s="40" t="s">
        <v>392</v>
      </c>
    </row>
    <row r="137" spans="1:5" ht="16.5">
      <c r="A137" s="37" t="s">
        <v>393</v>
      </c>
      <c r="B137" s="37" t="s">
        <v>394</v>
      </c>
      <c r="C137" s="38" t="s">
        <v>234</v>
      </c>
      <c r="D137" s="39">
        <v>69</v>
      </c>
      <c r="E137" s="40" t="s">
        <v>395</v>
      </c>
    </row>
    <row r="138" spans="1:5" ht="16.5">
      <c r="A138" s="37" t="s">
        <v>393</v>
      </c>
      <c r="B138" s="37" t="s">
        <v>394</v>
      </c>
      <c r="C138" s="38" t="s">
        <v>236</v>
      </c>
      <c r="D138" s="39">
        <v>228</v>
      </c>
      <c r="E138" s="40" t="s">
        <v>396</v>
      </c>
    </row>
    <row r="139" spans="1:5" ht="16.5">
      <c r="A139" s="37" t="s">
        <v>393</v>
      </c>
      <c r="B139" s="37" t="s">
        <v>394</v>
      </c>
      <c r="C139" s="38" t="s">
        <v>238</v>
      </c>
      <c r="D139" s="39">
        <v>310</v>
      </c>
      <c r="E139" s="40" t="s">
        <v>397</v>
      </c>
    </row>
    <row r="140" spans="1:5" ht="16.5">
      <c r="A140" s="37" t="s">
        <v>393</v>
      </c>
      <c r="B140" s="37" t="s">
        <v>394</v>
      </c>
      <c r="C140" s="38" t="s">
        <v>240</v>
      </c>
      <c r="D140" s="39">
        <v>156</v>
      </c>
      <c r="E140" s="40" t="s">
        <v>398</v>
      </c>
    </row>
    <row r="141" spans="1:5" ht="16.5">
      <c r="A141" s="37" t="s">
        <v>393</v>
      </c>
      <c r="B141" s="37" t="s">
        <v>394</v>
      </c>
      <c r="C141" s="38" t="s">
        <v>242</v>
      </c>
      <c r="D141" s="39">
        <v>243</v>
      </c>
      <c r="E141" s="40" t="s">
        <v>399</v>
      </c>
    </row>
    <row r="142" spans="1:5" ht="16.5">
      <c r="A142" s="37" t="s">
        <v>400</v>
      </c>
      <c r="B142" s="37" t="s">
        <v>401</v>
      </c>
      <c r="C142" s="38" t="s">
        <v>234</v>
      </c>
      <c r="D142" s="39">
        <v>240</v>
      </c>
      <c r="E142" s="40" t="s">
        <v>402</v>
      </c>
    </row>
    <row r="143" spans="1:5" ht="16.5">
      <c r="A143" s="37" t="s">
        <v>400</v>
      </c>
      <c r="B143" s="37" t="s">
        <v>401</v>
      </c>
      <c r="C143" s="38" t="s">
        <v>236</v>
      </c>
      <c r="D143" s="39">
        <v>200</v>
      </c>
      <c r="E143" s="40" t="s">
        <v>403</v>
      </c>
    </row>
    <row r="144" spans="1:5" ht="16.5">
      <c r="A144" s="37" t="s">
        <v>400</v>
      </c>
      <c r="B144" s="37" t="s">
        <v>401</v>
      </c>
      <c r="C144" s="38" t="s">
        <v>238</v>
      </c>
      <c r="D144" s="39">
        <v>320</v>
      </c>
      <c r="E144" s="40" t="s">
        <v>404</v>
      </c>
    </row>
    <row r="145" spans="1:5" ht="16.5">
      <c r="A145" s="37" t="s">
        <v>400</v>
      </c>
      <c r="B145" s="37" t="s">
        <v>401</v>
      </c>
      <c r="C145" s="38" t="s">
        <v>240</v>
      </c>
      <c r="D145" s="39">
        <v>240</v>
      </c>
      <c r="E145" s="40" t="s">
        <v>402</v>
      </c>
    </row>
    <row r="146" spans="1:5" ht="16.5">
      <c r="A146" s="37" t="s">
        <v>400</v>
      </c>
      <c r="B146" s="37" t="s">
        <v>401</v>
      </c>
      <c r="C146" s="38" t="s">
        <v>242</v>
      </c>
      <c r="D146" s="39">
        <v>280</v>
      </c>
      <c r="E146" s="40" t="s">
        <v>405</v>
      </c>
    </row>
    <row r="147" spans="1:5" ht="16.5">
      <c r="A147" s="37" t="s">
        <v>406</v>
      </c>
      <c r="B147" s="37" t="s">
        <v>407</v>
      </c>
      <c r="C147" s="38" t="s">
        <v>234</v>
      </c>
      <c r="D147" s="39">
        <v>8400</v>
      </c>
      <c r="E147" s="40" t="s">
        <v>408</v>
      </c>
    </row>
    <row r="148" spans="1:5" ht="16.5">
      <c r="A148" s="37" t="s">
        <v>406</v>
      </c>
      <c r="B148" s="37" t="s">
        <v>407</v>
      </c>
      <c r="C148" s="38" t="s">
        <v>236</v>
      </c>
      <c r="D148" s="39">
        <v>10640</v>
      </c>
      <c r="E148" s="40" t="s">
        <v>409</v>
      </c>
    </row>
    <row r="149" spans="1:5" ht="16.5">
      <c r="A149" s="37" t="s">
        <v>406</v>
      </c>
      <c r="B149" s="37" t="s">
        <v>407</v>
      </c>
      <c r="C149" s="38" t="s">
        <v>238</v>
      </c>
      <c r="D149" s="39">
        <v>11920</v>
      </c>
      <c r="E149" s="40" t="s">
        <v>410</v>
      </c>
    </row>
    <row r="150" spans="1:5" ht="16.5">
      <c r="A150" s="37" t="s">
        <v>406</v>
      </c>
      <c r="B150" s="37" t="s">
        <v>407</v>
      </c>
      <c r="C150" s="38" t="s">
        <v>240</v>
      </c>
      <c r="D150" s="39">
        <v>11120</v>
      </c>
      <c r="E150" s="40" t="s">
        <v>411</v>
      </c>
    </row>
    <row r="151" spans="1:5" ht="16.5">
      <c r="A151" s="37" t="s">
        <v>406</v>
      </c>
      <c r="B151" s="37" t="s">
        <v>407</v>
      </c>
      <c r="C151" s="38" t="s">
        <v>242</v>
      </c>
      <c r="D151" s="39">
        <v>8400</v>
      </c>
      <c r="E151" s="40" t="s">
        <v>412</v>
      </c>
    </row>
    <row r="152" spans="1:5" ht="16.5">
      <c r="A152" s="37" t="s">
        <v>413</v>
      </c>
      <c r="B152" s="37" t="s">
        <v>414</v>
      </c>
      <c r="C152" s="38" t="s">
        <v>234</v>
      </c>
      <c r="D152" s="39">
        <v>12280</v>
      </c>
      <c r="E152" s="40" t="s">
        <v>415</v>
      </c>
    </row>
    <row r="153" spans="1:5" ht="16.5">
      <c r="A153" s="37" t="s">
        <v>413</v>
      </c>
      <c r="B153" s="37" t="s">
        <v>414</v>
      </c>
      <c r="C153" s="38" t="s">
        <v>236</v>
      </c>
      <c r="D153" s="39">
        <v>12000</v>
      </c>
      <c r="E153" s="40" t="s">
        <v>416</v>
      </c>
    </row>
    <row r="154" spans="1:5" ht="16.5">
      <c r="A154" s="37" t="s">
        <v>413</v>
      </c>
      <c r="B154" s="37" t="s">
        <v>414</v>
      </c>
      <c r="C154" s="38" t="s">
        <v>238</v>
      </c>
      <c r="D154" s="39">
        <v>15920</v>
      </c>
      <c r="E154" s="40" t="s">
        <v>417</v>
      </c>
    </row>
    <row r="155" spans="1:5" ht="16.5">
      <c r="A155" s="37" t="s">
        <v>413</v>
      </c>
      <c r="B155" s="37" t="s">
        <v>414</v>
      </c>
      <c r="C155" s="38" t="s">
        <v>240</v>
      </c>
      <c r="D155" s="39">
        <v>17160</v>
      </c>
      <c r="E155" s="40" t="s">
        <v>418</v>
      </c>
    </row>
    <row r="156" spans="1:5" ht="16.5">
      <c r="A156" s="37" t="s">
        <v>413</v>
      </c>
      <c r="B156" s="37" t="s">
        <v>414</v>
      </c>
      <c r="C156" s="38" t="s">
        <v>242</v>
      </c>
      <c r="D156" s="39">
        <v>14520</v>
      </c>
      <c r="E156" s="40" t="s">
        <v>419</v>
      </c>
    </row>
    <row r="157" spans="1:5" ht="16.5">
      <c r="A157" s="37" t="s">
        <v>420</v>
      </c>
      <c r="B157" s="37" t="s">
        <v>421</v>
      </c>
      <c r="C157" s="38" t="s">
        <v>267</v>
      </c>
      <c r="D157" s="39">
        <v>22480</v>
      </c>
      <c r="E157" s="40" t="s">
        <v>422</v>
      </c>
    </row>
    <row r="158" spans="1:5" ht="16.5">
      <c r="A158" s="37" t="s">
        <v>420</v>
      </c>
      <c r="B158" s="37" t="s">
        <v>421</v>
      </c>
      <c r="C158" s="38" t="s">
        <v>234</v>
      </c>
      <c r="D158" s="39">
        <v>19280</v>
      </c>
      <c r="E158" s="40" t="s">
        <v>423</v>
      </c>
    </row>
    <row r="159" spans="1:5" ht="16.5">
      <c r="A159" s="37" t="s">
        <v>420</v>
      </c>
      <c r="B159" s="37" t="s">
        <v>421</v>
      </c>
      <c r="C159" s="38" t="s">
        <v>270</v>
      </c>
      <c r="D159" s="39">
        <v>19600</v>
      </c>
      <c r="E159" s="40" t="s">
        <v>424</v>
      </c>
    </row>
    <row r="160" spans="1:5" ht="16.5">
      <c r="A160" s="37" t="s">
        <v>420</v>
      </c>
      <c r="B160" s="37" t="s">
        <v>421</v>
      </c>
      <c r="C160" s="38" t="s">
        <v>236</v>
      </c>
      <c r="D160" s="39">
        <v>29280</v>
      </c>
      <c r="E160" s="40" t="s">
        <v>425</v>
      </c>
    </row>
    <row r="161" spans="1:5" ht="16.5">
      <c r="A161" s="37" t="s">
        <v>420</v>
      </c>
      <c r="B161" s="37" t="s">
        <v>421</v>
      </c>
      <c r="C161" s="38" t="s">
        <v>273</v>
      </c>
      <c r="D161" s="39">
        <v>33680</v>
      </c>
      <c r="E161" s="40" t="s">
        <v>426</v>
      </c>
    </row>
    <row r="162" spans="1:5" ht="16.5">
      <c r="A162" s="37" t="s">
        <v>420</v>
      </c>
      <c r="B162" s="37" t="s">
        <v>421</v>
      </c>
      <c r="C162" s="38" t="s">
        <v>238</v>
      </c>
      <c r="D162" s="39">
        <v>29920</v>
      </c>
      <c r="E162" s="40" t="s">
        <v>427</v>
      </c>
    </row>
    <row r="163" spans="1:5" ht="16.5">
      <c r="A163" s="37" t="s">
        <v>420</v>
      </c>
      <c r="B163" s="37" t="s">
        <v>421</v>
      </c>
      <c r="C163" s="38" t="s">
        <v>276</v>
      </c>
      <c r="D163" s="39">
        <v>32560</v>
      </c>
      <c r="E163" s="40" t="s">
        <v>428</v>
      </c>
    </row>
    <row r="164" spans="1:5" ht="16.5">
      <c r="A164" s="37" t="s">
        <v>420</v>
      </c>
      <c r="B164" s="37" t="s">
        <v>421</v>
      </c>
      <c r="C164" s="38" t="s">
        <v>240</v>
      </c>
      <c r="D164" s="39">
        <v>25600</v>
      </c>
      <c r="E164" s="40" t="s">
        <v>429</v>
      </c>
    </row>
    <row r="165" spans="1:5" ht="16.5">
      <c r="A165" s="37" t="s">
        <v>420</v>
      </c>
      <c r="B165" s="37" t="s">
        <v>421</v>
      </c>
      <c r="C165" s="38" t="s">
        <v>279</v>
      </c>
      <c r="D165" s="39">
        <v>28240</v>
      </c>
      <c r="E165" s="40" t="s">
        <v>430</v>
      </c>
    </row>
    <row r="166" spans="1:5" ht="16.5">
      <c r="A166" s="37" t="s">
        <v>420</v>
      </c>
      <c r="B166" s="37" t="s">
        <v>421</v>
      </c>
      <c r="C166" s="38" t="s">
        <v>242</v>
      </c>
      <c r="D166" s="39">
        <v>27040</v>
      </c>
      <c r="E166" s="40" t="s">
        <v>431</v>
      </c>
    </row>
    <row r="167" spans="1:5" ht="16.5">
      <c r="A167" s="37" t="s">
        <v>432</v>
      </c>
      <c r="B167" s="37" t="s">
        <v>433</v>
      </c>
      <c r="C167" s="38" t="s">
        <v>267</v>
      </c>
      <c r="D167" s="39">
        <v>595</v>
      </c>
      <c r="E167" s="40" t="s">
        <v>434</v>
      </c>
    </row>
    <row r="168" spans="1:5" ht="16.5">
      <c r="A168" s="37" t="s">
        <v>432</v>
      </c>
      <c r="B168" s="37" t="s">
        <v>433</v>
      </c>
      <c r="C168" s="38" t="s">
        <v>270</v>
      </c>
      <c r="D168" s="39">
        <v>154</v>
      </c>
      <c r="E168" s="40" t="s">
        <v>435</v>
      </c>
    </row>
    <row r="169" spans="1:5" ht="16.5">
      <c r="A169" s="37" t="s">
        <v>432</v>
      </c>
      <c r="B169" s="37" t="s">
        <v>433</v>
      </c>
      <c r="C169" s="38" t="s">
        <v>273</v>
      </c>
      <c r="D169" s="39">
        <v>184</v>
      </c>
      <c r="E169" s="40" t="s">
        <v>436</v>
      </c>
    </row>
    <row r="170" spans="1:5" ht="16.5">
      <c r="A170" s="37" t="s">
        <v>432</v>
      </c>
      <c r="B170" s="37" t="s">
        <v>433</v>
      </c>
      <c r="C170" s="38" t="s">
        <v>276</v>
      </c>
      <c r="D170" s="39">
        <v>159</v>
      </c>
      <c r="E170" s="40" t="s">
        <v>437</v>
      </c>
    </row>
    <row r="171" spans="1:5" ht="16.5">
      <c r="A171" s="37" t="s">
        <v>432</v>
      </c>
      <c r="B171" s="37" t="s">
        <v>433</v>
      </c>
      <c r="C171" s="38" t="s">
        <v>279</v>
      </c>
      <c r="D171" s="41">
        <v>143</v>
      </c>
      <c r="E171" s="42" t="s">
        <v>438</v>
      </c>
    </row>
    <row r="172" spans="1:5" ht="16.5">
      <c r="A172" s="37"/>
      <c r="B172" s="37"/>
      <c r="C172" s="38" t="s">
        <v>439</v>
      </c>
      <c r="D172" s="39">
        <f>SUM(D3:D171)</f>
        <v>7386020</v>
      </c>
      <c r="E172" s="39" t="s">
        <v>440</v>
      </c>
    </row>
  </sheetData>
  <sheetProtection password="EBA7" sheet="1"/>
  <mergeCells count="1">
    <mergeCell ref="A1:E1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賴秀貞</cp:lastModifiedBy>
  <cp:lastPrinted>2022-04-26T02:20:38Z</cp:lastPrinted>
  <dcterms:created xsi:type="dcterms:W3CDTF">2007-03-09T07:24:42Z</dcterms:created>
  <dcterms:modified xsi:type="dcterms:W3CDTF">2024-03-05T03:53:17Z</dcterms:modified>
  <cp:category/>
  <cp:version/>
  <cp:contentType/>
  <cp:contentStatus/>
</cp:coreProperties>
</file>